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тчет за 1 квартал 2018\"/>
    </mc:Choice>
  </mc:AlternateContent>
  <bookViews>
    <workbookView xWindow="120" yWindow="45" windowWidth="18975" windowHeight="11955"/>
  </bookViews>
  <sheets>
    <sheet name="Лист1 (2)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7" i="4" l="1"/>
  <c r="D37" i="4"/>
  <c r="D55" i="4"/>
  <c r="D69" i="4"/>
  <c r="E59" i="4"/>
  <c r="E58" i="4"/>
  <c r="E56" i="4"/>
  <c r="C55" i="4"/>
  <c r="E55" i="4" s="1"/>
  <c r="E28" i="4"/>
  <c r="D19" i="4"/>
  <c r="C19" i="4"/>
  <c r="D31" i="4"/>
  <c r="C31" i="4"/>
  <c r="D74" i="4"/>
  <c r="C74" i="4"/>
  <c r="D60" i="4"/>
  <c r="C60" i="4"/>
  <c r="E63" i="4"/>
  <c r="D87" i="4"/>
  <c r="D95" i="4" s="1"/>
  <c r="E38" i="4"/>
  <c r="E39" i="4"/>
  <c r="E41" i="4"/>
  <c r="E43" i="4"/>
  <c r="E44" i="4"/>
  <c r="E46" i="4"/>
  <c r="E47" i="4"/>
  <c r="E48" i="4"/>
  <c r="E50" i="4"/>
  <c r="E51" i="4"/>
  <c r="E52" i="4"/>
  <c r="E53" i="4"/>
  <c r="E54" i="4"/>
  <c r="E61" i="4"/>
  <c r="E62" i="4"/>
  <c r="E64" i="4"/>
  <c r="E65" i="4"/>
  <c r="C37" i="4"/>
  <c r="C45" i="4"/>
  <c r="C49" i="4"/>
  <c r="C66" i="4"/>
  <c r="C69" i="4"/>
  <c r="C76" i="4"/>
  <c r="C79" i="4"/>
  <c r="C81" i="4"/>
  <c r="C84" i="4"/>
  <c r="D45" i="4"/>
  <c r="D49" i="4"/>
  <c r="D66" i="4"/>
  <c r="E67" i="4"/>
  <c r="E68" i="4"/>
  <c r="E70" i="4"/>
  <c r="E71" i="4"/>
  <c r="E72" i="4"/>
  <c r="E73" i="4"/>
  <c r="E74" i="4"/>
  <c r="E75" i="4"/>
  <c r="D76" i="4"/>
  <c r="E77" i="4"/>
  <c r="E78" i="4"/>
  <c r="D79" i="4"/>
  <c r="E79" i="4" s="1"/>
  <c r="E80" i="4"/>
  <c r="D81" i="4"/>
  <c r="D84" i="4" s="1"/>
  <c r="E84" i="4" s="1"/>
  <c r="E82" i="4"/>
  <c r="C95" i="4"/>
  <c r="E32" i="4"/>
  <c r="E29" i="4"/>
  <c r="E27" i="4"/>
  <c r="E26" i="4"/>
  <c r="E25" i="4"/>
  <c r="E23" i="4"/>
  <c r="E22" i="4"/>
  <c r="E20" i="4"/>
  <c r="C35" i="4"/>
  <c r="E45" i="4"/>
  <c r="E37" i="4"/>
  <c r="E81" i="4"/>
  <c r="E76" i="4"/>
  <c r="E69" i="4"/>
  <c r="E66" i="4"/>
  <c r="E60" i="4"/>
  <c r="E49" i="4"/>
  <c r="D35" i="4"/>
  <c r="E19" i="4"/>
  <c r="E31" i="4"/>
  <c r="E35" i="4"/>
</calcChain>
</file>

<file path=xl/sharedStrings.xml><?xml version="1.0" encoding="utf-8"?>
<sst xmlns="http://schemas.openxmlformats.org/spreadsheetml/2006/main" count="148" uniqueCount="146">
  <si>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</si>
  <si>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</si>
  <si>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</si>
  <si>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</si>
  <si>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</si>
  <si>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</si>
  <si>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</si>
  <si>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</si>
  <si>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</si>
  <si>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</si>
  <si>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</si>
  <si>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</si>
  <si>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</si>
  <si>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</si>
  <si>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</si>
  <si>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</si>
  <si>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</si>
  <si>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</si>
  <si>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</si>
  <si>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</si>
  <si>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</si>
  <si>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</si>
  <si>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</si>
  <si>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</si>
  <si>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</si>
  <si>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</si>
  <si>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</si>
  <si>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</si>
  <si>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</si>
  <si>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</si>
  <si>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</si>
  <si>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</si>
  <si>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</si>
  <si>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</si>
  <si>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</si>
  <si>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</si>
  <si>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</si>
  <si>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</si>
  <si>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</si>
  <si>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</si>
  <si>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</si>
  <si>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</si>
  <si>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</si>
  <si>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</si>
  <si>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</si>
  <si>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</si>
  <si>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</si>
  <si>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</si>
  <si>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</si>
  <si>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</si>
  <si>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</si>
  <si>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</si>
  <si>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</si>
  <si>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</si>
  <si>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</si>
  <si>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</si>
  <si>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</si>
  <si>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</si>
  <si>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</si>
  <si>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</si>
  <si>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</si>
  <si>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</si>
  <si>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</si>
  <si>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</si>
  <si>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</si>
  <si>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</si>
  <si>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</si>
  <si>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</si>
  <si>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</si>
  <si>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</si>
  <si>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</si>
  <si>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</si>
  <si>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</si>
  <si>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</si>
  <si>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</si>
  <si>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</si>
  <si>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</si>
  <si>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</si>
  <si>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</si>
  <si>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</si>
  <si>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</si>
  <si>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</si>
  <si>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indexed="8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</si>
  <si>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</si>
  <si>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</si>
  <si>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</si>
  <si>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</si>
  <si>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</si>
  <si>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</si>
  <si>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</si>
  <si>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</si>
  <si>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</si>
  <si>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</si>
  <si>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</si>
  <si>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</si>
  <si>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</si>
  <si>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</si>
  <si>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</si>
  <si>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</si>
  <si>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</si>
  <si>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</si>
  <si>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</si>
  <si>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</si>
  <si>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</si>
  <si>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</si>
  <si>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</si>
  <si>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</si>
  <si>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</si>
  <si>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</si>
  <si>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(тыс. руб.)</t>
  </si>
  <si>
    <t xml:space="preserve">к Постановлению администрации Западнодвинского района  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</si>
  <si>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</si>
  <si>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</si>
  <si>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</si>
  <si>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</si>
  <si>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</si>
  <si>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</si>
  <si>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</si>
  <si>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</si>
  <si>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</si>
  <si>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(расшифровка подписи)</t>
  </si>
  <si>
    <t>Е.А. Иванова</t>
  </si>
  <si>
    <t>Н.В. Карагаева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</si>
  <si>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</si>
  <si>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</si>
  <si>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</si>
  <si>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</si>
  <si>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</si>
  <si>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</si>
  <si>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Начальник бюджетного отдела _______________________________</t>
  </si>
  <si>
    <t>Заведующая  финансовым отделом</t>
  </si>
  <si>
    <t>администрации Западнодвинского района ________________________</t>
  </si>
  <si>
    <t>Начальник отдела доходов                      _____________________________</t>
  </si>
  <si>
    <t>С.В. Дроздова</t>
  </si>
  <si>
    <t xml:space="preserve">за 1 квартал 2018 г.»   </t>
  </si>
  <si>
    <t>за январь - март 2018 года</t>
  </si>
  <si>
    <t>(ежеквартально, начиная с отчета на 1 апреля 2018 года)</t>
  </si>
  <si>
    <t>000 1030000000 0000 000</t>
  </si>
  <si>
    <t>Налоги на товары (работы, услуги), реализуемые на территории Российской Федерации</t>
  </si>
  <si>
    <t>0501</t>
  </si>
  <si>
    <t>0503</t>
  </si>
  <si>
    <t>Бдагоустройство</t>
  </si>
  <si>
    <t>0505</t>
  </si>
  <si>
    <t>Жилищное хозяйство</t>
  </si>
  <si>
    <t>Другие вопросы в области жилищно-коммунального хозяйства</t>
  </si>
  <si>
    <t xml:space="preserve">Тверской области от  27.04.2018 г. № 79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</si>
</sst>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0" borderId="0" xfId="0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B3" sqref="B3:E3"/>
    </sheetView>
  </sheetViews>
  <sheetFormatPr defaultRowHeight="15" x14ac:dyDescent="0.25"/>
  <cols>
    <col min="1" max="1" width="27.28515625" customWidth="1"/>
    <col min="2" max="2" width="36.42578125" customWidth="1"/>
    <col min="3" max="3" width="12.7109375" customWidth="1"/>
    <col min="4" max="4" width="11.7109375" customWidth="1"/>
    <col min="5" max="5" width="9.28515625" customWidth="1"/>
  </cols>
  <sheetData>
    <row r="1" spans="1:5" x14ac:dyDescent="0.25">
      <c r="B1" s="30" t="s">
        <v>119</v>
      </c>
      <c r="C1" s="30"/>
      <c r="D1" s="30"/>
      <c r="E1" s="30"/>
    </row>
    <row r="2" spans="1:5" ht="15.75" x14ac:dyDescent="0.25">
      <c r="A2" s="18"/>
      <c r="B2" s="30" t="s">
        <v>110</v>
      </c>
      <c r="C2" s="30"/>
      <c r="D2" s="30"/>
      <c r="E2" s="30"/>
    </row>
    <row r="3" spans="1:5" x14ac:dyDescent="0.25">
      <c r="B3" s="29" t="s">
        <v>145</v>
      </c>
      <c r="C3" s="29"/>
      <c r="D3" s="29"/>
      <c r="E3" s="29"/>
    </row>
    <row r="4" spans="1:5" x14ac:dyDescent="0.25">
      <c r="B4" s="29" t="s">
        <v>111</v>
      </c>
      <c r="C4" s="29"/>
      <c r="D4" s="29"/>
      <c r="E4" s="29"/>
    </row>
    <row r="5" spans="1:5" x14ac:dyDescent="0.25">
      <c r="B5" s="29" t="s">
        <v>112</v>
      </c>
      <c r="C5" s="29"/>
      <c r="D5" s="29"/>
      <c r="E5" s="29"/>
    </row>
    <row r="6" spans="1:5" x14ac:dyDescent="0.25">
      <c r="B6" s="29" t="s">
        <v>113</v>
      </c>
      <c r="C6" s="29"/>
      <c r="D6" s="29"/>
      <c r="E6" s="29"/>
    </row>
    <row r="7" spans="1:5" x14ac:dyDescent="0.25">
      <c r="B7" s="29" t="s">
        <v>134</v>
      </c>
      <c r="C7" s="29"/>
      <c r="D7" s="29"/>
      <c r="E7" s="29"/>
    </row>
    <row r="9" spans="1:5" ht="15.75" x14ac:dyDescent="0.25">
      <c r="B9" s="19" t="s">
        <v>106</v>
      </c>
    </row>
    <row r="10" spans="1:5" ht="15.75" x14ac:dyDescent="0.25">
      <c r="A10" s="28" t="s">
        <v>107</v>
      </c>
      <c r="B10" s="28"/>
      <c r="C10" s="28"/>
      <c r="D10" s="28"/>
    </row>
    <row r="11" spans="1:5" ht="15.75" x14ac:dyDescent="0.25">
      <c r="A11" s="28" t="s">
        <v>108</v>
      </c>
      <c r="B11" s="28"/>
      <c r="C11" s="28"/>
      <c r="D11" s="28"/>
    </row>
    <row r="12" spans="1:5" ht="15.75" x14ac:dyDescent="0.25">
      <c r="A12" s="28" t="s">
        <v>135</v>
      </c>
      <c r="B12" s="28"/>
      <c r="C12" s="28"/>
      <c r="D12" s="28"/>
    </row>
    <row r="13" spans="1:5" ht="15.75" x14ac:dyDescent="0.25">
      <c r="A13" s="28" t="s">
        <v>136</v>
      </c>
      <c r="B13" s="28"/>
      <c r="C13" s="28"/>
      <c r="D13" s="28"/>
    </row>
    <row r="14" spans="1:5" ht="15.75" x14ac:dyDescent="0.25">
      <c r="A14" s="19"/>
      <c r="B14" s="15" t="s">
        <v>109</v>
      </c>
      <c r="C14" s="19"/>
      <c r="D14" s="19"/>
    </row>
    <row r="16" spans="1:5" ht="94.5" customHeight="1" x14ac:dyDescent="0.25">
      <c r="A16" s="2" t="s">
        <v>82</v>
      </c>
      <c r="B16" s="1"/>
      <c r="C16" s="2" t="s">
        <v>81</v>
      </c>
      <c r="D16" s="2" t="s">
        <v>0</v>
      </c>
      <c r="E16" s="2" t="s">
        <v>1</v>
      </c>
    </row>
    <row r="17" spans="1:5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 x14ac:dyDescent="0.25">
      <c r="A18" s="5"/>
      <c r="B18" s="6" t="s">
        <v>2</v>
      </c>
      <c r="C18" s="9"/>
      <c r="D18" s="9"/>
      <c r="E18" s="16"/>
    </row>
    <row r="19" spans="1:5" ht="27" x14ac:dyDescent="0.25">
      <c r="A19" s="7" t="s">
        <v>3</v>
      </c>
      <c r="B19" s="8" t="s">
        <v>4</v>
      </c>
      <c r="C19" s="16">
        <f>C20+C21+C22+C23+C24+C25+C26+C27+C28+C29+C30</f>
        <v>116249.99999999999</v>
      </c>
      <c r="D19" s="16">
        <f>D20+D21+D22+D23+D24+D25+D26+D27+D28+D29+D30</f>
        <v>25407.399999999998</v>
      </c>
      <c r="E19" s="16">
        <f>D19/C19%</f>
        <v>21.855827956989248</v>
      </c>
    </row>
    <row r="20" spans="1:5" x14ac:dyDescent="0.25">
      <c r="A20" s="1" t="s">
        <v>5</v>
      </c>
      <c r="B20" s="3" t="s">
        <v>6</v>
      </c>
      <c r="C20" s="17">
        <v>82015.399999999994</v>
      </c>
      <c r="D20" s="17">
        <v>19155</v>
      </c>
      <c r="E20" s="17">
        <f>D20/C20%</f>
        <v>23.355369845175417</v>
      </c>
    </row>
    <row r="21" spans="1:5" ht="39" x14ac:dyDescent="0.25">
      <c r="A21" s="1" t="s">
        <v>137</v>
      </c>
      <c r="B21" s="3" t="s">
        <v>138</v>
      </c>
      <c r="C21" s="17">
        <v>12752.4</v>
      </c>
      <c r="D21" s="17">
        <v>3022.1</v>
      </c>
      <c r="E21" s="17"/>
    </row>
    <row r="22" spans="1:5" x14ac:dyDescent="0.25">
      <c r="A22" s="1" t="s">
        <v>7</v>
      </c>
      <c r="B22" s="3" t="s">
        <v>8</v>
      </c>
      <c r="C22" s="17">
        <v>6167</v>
      </c>
      <c r="D22" s="17">
        <v>1738.1</v>
      </c>
      <c r="E22" s="17">
        <f t="shared" ref="E22:E32" si="0">D22/C22%</f>
        <v>28.1838819523269</v>
      </c>
    </row>
    <row r="23" spans="1:5" x14ac:dyDescent="0.25">
      <c r="A23" s="1" t="s">
        <v>9</v>
      </c>
      <c r="B23" s="3" t="s">
        <v>10</v>
      </c>
      <c r="C23" s="22">
        <v>920</v>
      </c>
      <c r="D23" s="22">
        <v>304.10000000000002</v>
      </c>
      <c r="E23" s="17">
        <f t="shared" si="0"/>
        <v>33.054347826086961</v>
      </c>
    </row>
    <row r="24" spans="1:5" ht="26.25" x14ac:dyDescent="0.25">
      <c r="A24" s="1" t="s">
        <v>11</v>
      </c>
      <c r="B24" s="3" t="s">
        <v>12</v>
      </c>
      <c r="C24" s="22">
        <v>0</v>
      </c>
      <c r="D24" s="22">
        <v>0</v>
      </c>
      <c r="E24" s="17">
        <v>0</v>
      </c>
    </row>
    <row r="25" spans="1:5" ht="39" x14ac:dyDescent="0.25">
      <c r="A25" s="1" t="s">
        <v>13</v>
      </c>
      <c r="B25" s="3" t="s">
        <v>14</v>
      </c>
      <c r="C25" s="22">
        <v>4887</v>
      </c>
      <c r="D25" s="22">
        <v>809.6</v>
      </c>
      <c r="E25" s="17">
        <f t="shared" si="0"/>
        <v>16.566400654798446</v>
      </c>
    </row>
    <row r="26" spans="1:5" ht="26.25" x14ac:dyDescent="0.25">
      <c r="A26" s="1" t="s">
        <v>15</v>
      </c>
      <c r="B26" s="3" t="s">
        <v>16</v>
      </c>
      <c r="C26" s="22">
        <v>439.8</v>
      </c>
      <c r="D26" s="22">
        <v>58.3</v>
      </c>
      <c r="E26" s="17">
        <f t="shared" si="0"/>
        <v>13.256025466120965</v>
      </c>
    </row>
    <row r="27" spans="1:5" ht="26.25" x14ac:dyDescent="0.25">
      <c r="A27" s="1" t="s">
        <v>17</v>
      </c>
      <c r="B27" s="3" t="s">
        <v>18</v>
      </c>
      <c r="C27" s="22">
        <v>25</v>
      </c>
      <c r="D27" s="22">
        <v>73.400000000000006</v>
      </c>
      <c r="E27" s="17">
        <f t="shared" si="0"/>
        <v>293.60000000000002</v>
      </c>
    </row>
    <row r="28" spans="1:5" ht="26.25" x14ac:dyDescent="0.25">
      <c r="A28" s="1" t="s">
        <v>19</v>
      </c>
      <c r="B28" s="3" t="s">
        <v>20</v>
      </c>
      <c r="C28" s="22">
        <v>7200</v>
      </c>
      <c r="D28" s="22">
        <v>2.9</v>
      </c>
      <c r="E28" s="17">
        <f>D28/C28*100</f>
        <v>4.027777777777778E-2</v>
      </c>
    </row>
    <row r="29" spans="1:5" x14ac:dyDescent="0.25">
      <c r="A29" s="1" t="s">
        <v>21</v>
      </c>
      <c r="B29" s="3" t="s">
        <v>22</v>
      </c>
      <c r="C29" s="22">
        <v>1843.4</v>
      </c>
      <c r="D29" s="22">
        <v>243.9</v>
      </c>
      <c r="E29" s="17">
        <f t="shared" si="0"/>
        <v>13.230986221113159</v>
      </c>
    </row>
    <row r="30" spans="1:5" x14ac:dyDescent="0.25">
      <c r="A30" s="1" t="s">
        <v>23</v>
      </c>
      <c r="B30" s="3" t="s">
        <v>24</v>
      </c>
      <c r="C30" s="22">
        <v>0</v>
      </c>
      <c r="D30" s="22">
        <v>0</v>
      </c>
      <c r="E30" s="17">
        <v>0</v>
      </c>
    </row>
    <row r="31" spans="1:5" ht="27" x14ac:dyDescent="0.25">
      <c r="A31" s="7" t="s">
        <v>25</v>
      </c>
      <c r="B31" s="8" t="s">
        <v>26</v>
      </c>
      <c r="C31" s="16">
        <f>C32+C33+C34</f>
        <v>172183.4</v>
      </c>
      <c r="D31" s="16">
        <f>D32+D33+D34</f>
        <v>44246.1</v>
      </c>
      <c r="E31" s="17">
        <f t="shared" si="0"/>
        <v>25.69707648937122</v>
      </c>
    </row>
    <row r="32" spans="1:5" ht="39" x14ac:dyDescent="0.25">
      <c r="A32" s="1" t="s">
        <v>27</v>
      </c>
      <c r="B32" s="3" t="s">
        <v>28</v>
      </c>
      <c r="C32" s="22">
        <v>172183.4</v>
      </c>
      <c r="D32" s="22">
        <v>44706.3</v>
      </c>
      <c r="E32" s="17">
        <f t="shared" si="0"/>
        <v>25.964349641138465</v>
      </c>
    </row>
    <row r="33" spans="1:5" ht="90" x14ac:dyDescent="0.25">
      <c r="A33" s="1" t="s">
        <v>29</v>
      </c>
      <c r="B33" s="3" t="s">
        <v>30</v>
      </c>
      <c r="C33" s="22"/>
      <c r="D33" s="22">
        <v>45.1</v>
      </c>
      <c r="E33" s="17">
        <v>0</v>
      </c>
    </row>
    <row r="34" spans="1:5" ht="51.75" x14ac:dyDescent="0.25">
      <c r="A34" s="1" t="s">
        <v>31</v>
      </c>
      <c r="B34" s="3" t="s">
        <v>32</v>
      </c>
      <c r="C34" s="22"/>
      <c r="D34" s="22">
        <v>-505.3</v>
      </c>
      <c r="E34" s="17">
        <v>0</v>
      </c>
    </row>
    <row r="35" spans="1:5" x14ac:dyDescent="0.25">
      <c r="A35" s="5"/>
      <c r="B35" s="8" t="s">
        <v>33</v>
      </c>
      <c r="C35" s="16">
        <f>C31+C19</f>
        <v>288433.39999999997</v>
      </c>
      <c r="D35" s="16">
        <f>D31+D19</f>
        <v>69653.5</v>
      </c>
      <c r="E35" s="16">
        <f>D35/C35%</f>
        <v>24.148902311590824</v>
      </c>
    </row>
    <row r="36" spans="1:5" ht="15.75" x14ac:dyDescent="0.25">
      <c r="A36" s="5"/>
      <c r="B36" s="6" t="s">
        <v>34</v>
      </c>
      <c r="C36" s="9"/>
      <c r="D36" s="9"/>
      <c r="E36" s="11"/>
    </row>
    <row r="37" spans="1:5" x14ac:dyDescent="0.25">
      <c r="A37" s="13" t="s">
        <v>83</v>
      </c>
      <c r="B37" s="12" t="s">
        <v>35</v>
      </c>
      <c r="C37" s="10">
        <f>C38+C39+C41+C42+C43+C44+C40</f>
        <v>38582.799999999996</v>
      </c>
      <c r="D37" s="17">
        <f>D38+D39+D41+D42+D43+D44</f>
        <v>7540.1</v>
      </c>
      <c r="E37" s="17">
        <f>D37/C37%</f>
        <v>19.542645945861889</v>
      </c>
    </row>
    <row r="38" spans="1:5" ht="51" customHeight="1" x14ac:dyDescent="0.25">
      <c r="A38" s="14" t="s">
        <v>84</v>
      </c>
      <c r="B38" s="3" t="s">
        <v>36</v>
      </c>
      <c r="C38" s="17">
        <v>686</v>
      </c>
      <c r="D38" s="10">
        <v>119.5</v>
      </c>
      <c r="E38" s="17">
        <f t="shared" ref="E38:E82" si="1">D38/C38%</f>
        <v>17.419825072886297</v>
      </c>
    </row>
    <row r="39" spans="1:5" ht="64.5" x14ac:dyDescent="0.25">
      <c r="A39" s="14" t="s">
        <v>85</v>
      </c>
      <c r="B39" s="3" t="s">
        <v>37</v>
      </c>
      <c r="C39" s="10">
        <v>22998.3</v>
      </c>
      <c r="D39" s="10">
        <v>5019.6000000000004</v>
      </c>
      <c r="E39" s="17">
        <f t="shared" si="1"/>
        <v>21.82596104929495</v>
      </c>
    </row>
    <row r="40" spans="1:5" x14ac:dyDescent="0.25">
      <c r="A40" s="14" t="s">
        <v>114</v>
      </c>
      <c r="B40" s="3" t="s">
        <v>117</v>
      </c>
      <c r="C40" s="10">
        <v>41.4</v>
      </c>
      <c r="D40" s="10">
        <v>0</v>
      </c>
      <c r="E40" s="17"/>
    </row>
    <row r="41" spans="1:5" ht="51.75" x14ac:dyDescent="0.25">
      <c r="A41" s="14" t="s">
        <v>86</v>
      </c>
      <c r="B41" s="3" t="s">
        <v>38</v>
      </c>
      <c r="C41" s="10">
        <v>6327.4</v>
      </c>
      <c r="D41" s="10">
        <v>1521.6</v>
      </c>
      <c r="E41" s="17">
        <f t="shared" si="1"/>
        <v>24.047792142112083</v>
      </c>
    </row>
    <row r="42" spans="1:5" hidden="1" x14ac:dyDescent="0.25">
      <c r="A42" s="14"/>
      <c r="B42" s="3"/>
      <c r="C42" s="10"/>
      <c r="D42" s="10"/>
      <c r="E42" s="17"/>
    </row>
    <row r="43" spans="1:5" x14ac:dyDescent="0.25">
      <c r="A43" s="14" t="s">
        <v>87</v>
      </c>
      <c r="B43" s="3" t="s">
        <v>39</v>
      </c>
      <c r="C43" s="17">
        <v>50</v>
      </c>
      <c r="D43" s="10">
        <v>0</v>
      </c>
      <c r="E43" s="17">
        <f t="shared" si="1"/>
        <v>0</v>
      </c>
    </row>
    <row r="44" spans="1:5" x14ac:dyDescent="0.25">
      <c r="A44" s="14" t="s">
        <v>88</v>
      </c>
      <c r="B44" s="3" t="s">
        <v>40</v>
      </c>
      <c r="C44" s="17">
        <v>8479.7000000000007</v>
      </c>
      <c r="D44" s="10">
        <v>879.4</v>
      </c>
      <c r="E44" s="17">
        <f t="shared" si="1"/>
        <v>10.370649905067395</v>
      </c>
    </row>
    <row r="45" spans="1:5" ht="39" x14ac:dyDescent="0.25">
      <c r="A45" s="14" t="s">
        <v>89</v>
      </c>
      <c r="B45" s="3" t="s">
        <v>41</v>
      </c>
      <c r="C45" s="10">
        <f>C46+C47+C48</f>
        <v>2150.9</v>
      </c>
      <c r="D45" s="17">
        <f>D46+D47+D48</f>
        <v>409.5</v>
      </c>
      <c r="E45" s="17">
        <f t="shared" si="1"/>
        <v>19.038542005672046</v>
      </c>
    </row>
    <row r="46" spans="1:5" x14ac:dyDescent="0.25">
      <c r="A46" s="14" t="s">
        <v>90</v>
      </c>
      <c r="B46" s="3" t="s">
        <v>42</v>
      </c>
      <c r="C46" s="10">
        <v>470</v>
      </c>
      <c r="D46" s="10">
        <v>73.900000000000006</v>
      </c>
      <c r="E46" s="17">
        <f t="shared" si="1"/>
        <v>15.723404255319149</v>
      </c>
    </row>
    <row r="47" spans="1:5" ht="51.75" x14ac:dyDescent="0.25">
      <c r="A47" s="14" t="s">
        <v>91</v>
      </c>
      <c r="B47" s="3" t="s">
        <v>43</v>
      </c>
      <c r="C47" s="10">
        <v>1622.9</v>
      </c>
      <c r="D47" s="10">
        <v>327.60000000000002</v>
      </c>
      <c r="E47" s="17">
        <f t="shared" si="1"/>
        <v>20.186086635036048</v>
      </c>
    </row>
    <row r="48" spans="1:5" ht="39" x14ac:dyDescent="0.25">
      <c r="A48" s="14" t="s">
        <v>92</v>
      </c>
      <c r="B48" s="3" t="s">
        <v>44</v>
      </c>
      <c r="C48" s="17">
        <v>58</v>
      </c>
      <c r="D48" s="17">
        <v>8</v>
      </c>
      <c r="E48" s="17">
        <f t="shared" si="1"/>
        <v>13.793103448275863</v>
      </c>
    </row>
    <row r="49" spans="1:5" x14ac:dyDescent="0.25">
      <c r="A49" s="14" t="s">
        <v>93</v>
      </c>
      <c r="B49" s="3" t="s">
        <v>45</v>
      </c>
      <c r="C49" s="17">
        <f>C51+C52+C53+C54+C50</f>
        <v>33753.200000000004</v>
      </c>
      <c r="D49" s="17">
        <f>D51+D52+D53+D54+D50</f>
        <v>3948.2</v>
      </c>
      <c r="E49" s="17">
        <f t="shared" si="1"/>
        <v>11.697261296706682</v>
      </c>
    </row>
    <row r="50" spans="1:5" x14ac:dyDescent="0.25">
      <c r="A50" s="14" t="s">
        <v>115</v>
      </c>
      <c r="B50" s="3" t="s">
        <v>116</v>
      </c>
      <c r="C50" s="17">
        <v>100</v>
      </c>
      <c r="D50" s="17">
        <v>0</v>
      </c>
      <c r="E50" s="17">
        <f t="shared" si="1"/>
        <v>0</v>
      </c>
    </row>
    <row r="51" spans="1:5" x14ac:dyDescent="0.25">
      <c r="A51" s="14" t="s">
        <v>94</v>
      </c>
      <c r="B51" s="3" t="s">
        <v>46</v>
      </c>
      <c r="C51" s="17">
        <v>89.3</v>
      </c>
      <c r="D51" s="17">
        <v>0</v>
      </c>
      <c r="E51" s="17">
        <f t="shared" si="1"/>
        <v>0</v>
      </c>
    </row>
    <row r="52" spans="1:5" x14ac:dyDescent="0.25">
      <c r="A52" s="14" t="s">
        <v>95</v>
      </c>
      <c r="B52" s="3" t="s">
        <v>47</v>
      </c>
      <c r="C52" s="10">
        <v>4533.5</v>
      </c>
      <c r="D52" s="10">
        <v>814.7</v>
      </c>
      <c r="E52" s="17">
        <f t="shared" si="1"/>
        <v>17.970662843277822</v>
      </c>
    </row>
    <row r="53" spans="1:5" x14ac:dyDescent="0.25">
      <c r="A53" s="14" t="s">
        <v>96</v>
      </c>
      <c r="B53" s="3" t="s">
        <v>48</v>
      </c>
      <c r="C53" s="10">
        <v>28465.4</v>
      </c>
      <c r="D53" s="10">
        <v>3118.5</v>
      </c>
      <c r="E53" s="17">
        <f t="shared" si="1"/>
        <v>10.955405509847042</v>
      </c>
    </row>
    <row r="54" spans="1:5" ht="26.25" x14ac:dyDescent="0.25">
      <c r="A54" s="14" t="s">
        <v>97</v>
      </c>
      <c r="B54" s="3" t="s">
        <v>49</v>
      </c>
      <c r="C54" s="17">
        <v>565</v>
      </c>
      <c r="D54" s="17">
        <v>15</v>
      </c>
      <c r="E54" s="17">
        <f t="shared" si="1"/>
        <v>2.6548672566371678</v>
      </c>
    </row>
    <row r="55" spans="1:5" ht="26.25" x14ac:dyDescent="0.25">
      <c r="A55" s="14" t="s">
        <v>125</v>
      </c>
      <c r="B55" s="3" t="s">
        <v>127</v>
      </c>
      <c r="C55" s="17">
        <f>C56+C57+C58+C59</f>
        <v>19300.400000000001</v>
      </c>
      <c r="D55" s="17">
        <f>D56+D57+D58+D59</f>
        <v>2008.6</v>
      </c>
      <c r="E55" s="17">
        <f>D55/C55%</f>
        <v>10.407038196099561</v>
      </c>
    </row>
    <row r="56" spans="1:5" x14ac:dyDescent="0.25">
      <c r="A56" s="14" t="s">
        <v>139</v>
      </c>
      <c r="B56" s="3" t="s">
        <v>143</v>
      </c>
      <c r="C56" s="17">
        <v>867</v>
      </c>
      <c r="D56" s="17">
        <v>0</v>
      </c>
      <c r="E56" s="17">
        <f>D56/C56%</f>
        <v>0</v>
      </c>
    </row>
    <row r="57" spans="1:5" x14ac:dyDescent="0.25">
      <c r="A57" s="14" t="s">
        <v>126</v>
      </c>
      <c r="B57" s="3" t="s">
        <v>128</v>
      </c>
      <c r="C57" s="17">
        <v>4882.8</v>
      </c>
      <c r="D57" s="17">
        <v>0</v>
      </c>
      <c r="E57" s="17">
        <v>0</v>
      </c>
    </row>
    <row r="58" spans="1:5" x14ac:dyDescent="0.25">
      <c r="A58" s="14" t="s">
        <v>140</v>
      </c>
      <c r="B58" s="3" t="s">
        <v>141</v>
      </c>
      <c r="C58" s="17">
        <v>12750.6</v>
      </c>
      <c r="D58" s="17">
        <v>1833.6</v>
      </c>
      <c r="E58" s="17">
        <f>D58/C58%</f>
        <v>14.380499741188649</v>
      </c>
    </row>
    <row r="59" spans="1:5" ht="26.25" x14ac:dyDescent="0.25">
      <c r="A59" s="14" t="s">
        <v>142</v>
      </c>
      <c r="B59" s="3" t="s">
        <v>144</v>
      </c>
      <c r="C59" s="17">
        <v>800</v>
      </c>
      <c r="D59" s="17">
        <v>175</v>
      </c>
      <c r="E59" s="17">
        <f>D59/C59%</f>
        <v>21.875</v>
      </c>
    </row>
    <row r="60" spans="1:5" x14ac:dyDescent="0.25">
      <c r="A60" s="14" t="s">
        <v>98</v>
      </c>
      <c r="B60" s="3" t="s">
        <v>50</v>
      </c>
      <c r="C60" s="10">
        <f>C61+C62+C64+C65+C63</f>
        <v>156469.69999999998</v>
      </c>
      <c r="D60" s="21">
        <f>D61+D62+D64+D65+D63</f>
        <v>31610.000000000004</v>
      </c>
      <c r="E60" s="17">
        <f t="shared" si="1"/>
        <v>20.201994379742537</v>
      </c>
    </row>
    <row r="61" spans="1:5" x14ac:dyDescent="0.25">
      <c r="A61" s="14" t="s">
        <v>99</v>
      </c>
      <c r="B61" s="3" t="s">
        <v>51</v>
      </c>
      <c r="C61" s="10">
        <v>53204.4</v>
      </c>
      <c r="D61" s="21">
        <v>9591.6</v>
      </c>
      <c r="E61" s="17">
        <f t="shared" si="1"/>
        <v>18.027832284547895</v>
      </c>
    </row>
    <row r="62" spans="1:5" x14ac:dyDescent="0.25">
      <c r="A62" s="14" t="s">
        <v>100</v>
      </c>
      <c r="B62" s="3" t="s">
        <v>52</v>
      </c>
      <c r="C62" s="10">
        <v>88755</v>
      </c>
      <c r="D62" s="21">
        <v>19397.3</v>
      </c>
      <c r="E62" s="17">
        <f t="shared" si="1"/>
        <v>21.85488141513154</v>
      </c>
    </row>
    <row r="63" spans="1:5" x14ac:dyDescent="0.25">
      <c r="A63" s="14" t="s">
        <v>123</v>
      </c>
      <c r="B63" s="3" t="s">
        <v>124</v>
      </c>
      <c r="C63" s="10">
        <v>11263</v>
      </c>
      <c r="D63" s="21">
        <v>2174.1999999999998</v>
      </c>
      <c r="E63" s="17">
        <f t="shared" si="1"/>
        <v>19.303915475450591</v>
      </c>
    </row>
    <row r="64" spans="1:5" ht="16.5" customHeight="1" x14ac:dyDescent="0.25">
      <c r="A64" s="14" t="s">
        <v>101</v>
      </c>
      <c r="B64" s="3" t="s">
        <v>53</v>
      </c>
      <c r="C64" s="10">
        <v>1030.8</v>
      </c>
      <c r="D64" s="10">
        <v>13</v>
      </c>
      <c r="E64" s="17">
        <f t="shared" si="1"/>
        <v>1.2611563833915407</v>
      </c>
    </row>
    <row r="65" spans="1:5" x14ac:dyDescent="0.25">
      <c r="A65" s="14" t="s">
        <v>102</v>
      </c>
      <c r="B65" s="3" t="s">
        <v>54</v>
      </c>
      <c r="C65" s="10">
        <v>2216.5</v>
      </c>
      <c r="D65" s="17">
        <v>433.9</v>
      </c>
      <c r="E65" s="17">
        <f t="shared" si="1"/>
        <v>19.575907963004738</v>
      </c>
    </row>
    <row r="66" spans="1:5" x14ac:dyDescent="0.25">
      <c r="A66" s="14" t="s">
        <v>103</v>
      </c>
      <c r="B66" s="3" t="s">
        <v>55</v>
      </c>
      <c r="C66" s="21">
        <f>C67+C68</f>
        <v>21494.3</v>
      </c>
      <c r="D66" s="21">
        <f>D67+D68</f>
        <v>4266.6000000000004</v>
      </c>
      <c r="E66" s="17">
        <f t="shared" si="1"/>
        <v>19.849913698050184</v>
      </c>
    </row>
    <row r="67" spans="1:5" x14ac:dyDescent="0.25">
      <c r="A67" s="14" t="s">
        <v>104</v>
      </c>
      <c r="B67" s="3" t="s">
        <v>56</v>
      </c>
      <c r="C67" s="21">
        <v>18769</v>
      </c>
      <c r="D67" s="17">
        <v>3756.5</v>
      </c>
      <c r="E67" s="17">
        <f t="shared" si="1"/>
        <v>20.014385422771593</v>
      </c>
    </row>
    <row r="68" spans="1:5" ht="26.25" x14ac:dyDescent="0.25">
      <c r="A68" s="14" t="s">
        <v>105</v>
      </c>
      <c r="B68" s="3" t="s">
        <v>57</v>
      </c>
      <c r="C68" s="10">
        <v>2725.3</v>
      </c>
      <c r="D68" s="17">
        <v>510.1</v>
      </c>
      <c r="E68" s="17">
        <f t="shared" si="1"/>
        <v>18.717205445272082</v>
      </c>
    </row>
    <row r="69" spans="1:5" x14ac:dyDescent="0.25">
      <c r="A69" s="14">
        <v>1000</v>
      </c>
      <c r="B69" s="3" t="s">
        <v>58</v>
      </c>
      <c r="C69" s="17">
        <f>C70+C71+C72+C73</f>
        <v>14335.7</v>
      </c>
      <c r="D69" s="10">
        <f>D70+D71+D72+D73</f>
        <v>1539.8</v>
      </c>
      <c r="E69" s="17">
        <f t="shared" si="1"/>
        <v>10.741017180884086</v>
      </c>
    </row>
    <row r="70" spans="1:5" x14ac:dyDescent="0.25">
      <c r="A70" s="14">
        <v>1001</v>
      </c>
      <c r="B70" s="3" t="s">
        <v>59</v>
      </c>
      <c r="C70" s="17">
        <v>893.4</v>
      </c>
      <c r="D70" s="10">
        <v>161.19999999999999</v>
      </c>
      <c r="E70" s="17">
        <f t="shared" si="1"/>
        <v>18.043429594806359</v>
      </c>
    </row>
    <row r="71" spans="1:5" x14ac:dyDescent="0.25">
      <c r="A71" s="14">
        <v>1003</v>
      </c>
      <c r="B71" s="3" t="s">
        <v>60</v>
      </c>
      <c r="C71" s="10">
        <v>6009.7</v>
      </c>
      <c r="D71" s="10">
        <v>559.79999999999995</v>
      </c>
      <c r="E71" s="17">
        <f t="shared" si="1"/>
        <v>9.3149408456328917</v>
      </c>
    </row>
    <row r="72" spans="1:5" x14ac:dyDescent="0.25">
      <c r="A72" s="14">
        <v>1004</v>
      </c>
      <c r="B72" s="3" t="s">
        <v>61</v>
      </c>
      <c r="C72" s="10">
        <v>7432.6</v>
      </c>
      <c r="D72" s="10">
        <v>818.8</v>
      </c>
      <c r="E72" s="17">
        <f t="shared" si="1"/>
        <v>11.016333449936763</v>
      </c>
    </row>
    <row r="73" spans="1:5" ht="26.25" hidden="1" x14ac:dyDescent="0.25">
      <c r="A73" s="14">
        <v>1006</v>
      </c>
      <c r="B73" s="3" t="s">
        <v>62</v>
      </c>
      <c r="C73" s="17">
        <v>0</v>
      </c>
      <c r="D73" s="10">
        <v>0</v>
      </c>
      <c r="E73" s="17" t="e">
        <f t="shared" si="1"/>
        <v>#DIV/0!</v>
      </c>
    </row>
    <row r="74" spans="1:5" x14ac:dyDescent="0.25">
      <c r="A74" s="14">
        <v>1100</v>
      </c>
      <c r="B74" s="3" t="s">
        <v>63</v>
      </c>
      <c r="C74" s="10">
        <f>C75</f>
        <v>9460.9</v>
      </c>
      <c r="D74" s="10">
        <f>D75</f>
        <v>2261.1</v>
      </c>
      <c r="E74" s="17">
        <f t="shared" si="1"/>
        <v>23.899417602976463</v>
      </c>
    </row>
    <row r="75" spans="1:5" x14ac:dyDescent="0.25">
      <c r="A75" s="14">
        <v>1102</v>
      </c>
      <c r="B75" s="3" t="s">
        <v>64</v>
      </c>
      <c r="C75" s="10">
        <v>9460.9</v>
      </c>
      <c r="D75" s="10">
        <v>2261.1</v>
      </c>
      <c r="E75" s="17">
        <f t="shared" si="1"/>
        <v>23.899417602976463</v>
      </c>
    </row>
    <row r="76" spans="1:5" x14ac:dyDescent="0.25">
      <c r="A76" s="14">
        <v>1200</v>
      </c>
      <c r="B76" s="3" t="s">
        <v>65</v>
      </c>
      <c r="C76" s="21">
        <f>C77+C78</f>
        <v>3011</v>
      </c>
      <c r="D76" s="21">
        <f>D77+D78</f>
        <v>515.20000000000005</v>
      </c>
      <c r="E76" s="17">
        <f t="shared" si="1"/>
        <v>17.110594486881435</v>
      </c>
    </row>
    <row r="77" spans="1:5" x14ac:dyDescent="0.25">
      <c r="A77" s="14">
        <v>1201</v>
      </c>
      <c r="B77" s="3" t="s">
        <v>66</v>
      </c>
      <c r="C77" s="10">
        <v>1229.2</v>
      </c>
      <c r="D77" s="17">
        <v>225.2</v>
      </c>
      <c r="E77" s="17">
        <f t="shared" si="1"/>
        <v>18.320859095346567</v>
      </c>
    </row>
    <row r="78" spans="1:5" ht="26.25" x14ac:dyDescent="0.25">
      <c r="A78" s="14">
        <v>1204</v>
      </c>
      <c r="B78" s="3" t="s">
        <v>67</v>
      </c>
      <c r="C78" s="17">
        <v>1781.8</v>
      </c>
      <c r="D78" s="17">
        <v>290</v>
      </c>
      <c r="E78" s="17">
        <f t="shared" si="1"/>
        <v>16.275676282411048</v>
      </c>
    </row>
    <row r="79" spans="1:5" ht="29.25" customHeight="1" x14ac:dyDescent="0.25">
      <c r="A79" s="14">
        <v>1300</v>
      </c>
      <c r="B79" s="3" t="s">
        <v>68</v>
      </c>
      <c r="C79" s="17">
        <f>C80</f>
        <v>77.2</v>
      </c>
      <c r="D79" s="10">
        <f>D80</f>
        <v>12.6</v>
      </c>
      <c r="E79" s="17">
        <f t="shared" si="1"/>
        <v>16.32124352331606</v>
      </c>
    </row>
    <row r="80" spans="1:5" ht="26.25" x14ac:dyDescent="0.25">
      <c r="A80" s="14">
        <v>1301</v>
      </c>
      <c r="B80" s="3" t="s">
        <v>69</v>
      </c>
      <c r="C80" s="17">
        <v>77.2</v>
      </c>
      <c r="D80" s="10">
        <v>12.6</v>
      </c>
      <c r="E80" s="17">
        <f t="shared" si="1"/>
        <v>16.32124352331606</v>
      </c>
    </row>
    <row r="81" spans="1:5" ht="51.75" x14ac:dyDescent="0.25">
      <c r="A81" s="14">
        <v>1400</v>
      </c>
      <c r="B81" s="3" t="s">
        <v>70</v>
      </c>
      <c r="C81" s="10">
        <f>C82</f>
        <v>3486.3</v>
      </c>
      <c r="D81" s="10">
        <f>D82</f>
        <v>871.6</v>
      </c>
      <c r="E81" s="17">
        <f t="shared" si="1"/>
        <v>25.000717092619684</v>
      </c>
    </row>
    <row r="82" spans="1:5" ht="26.25" x14ac:dyDescent="0.25">
      <c r="A82" s="14">
        <v>1403</v>
      </c>
      <c r="B82" s="3" t="s">
        <v>71</v>
      </c>
      <c r="C82" s="10">
        <v>3486.3</v>
      </c>
      <c r="D82" s="10">
        <v>871.6</v>
      </c>
      <c r="E82" s="17">
        <f t="shared" si="1"/>
        <v>25.000717092619684</v>
      </c>
    </row>
    <row r="83" spans="1:5" x14ac:dyDescent="0.25">
      <c r="A83" s="1"/>
      <c r="B83" s="3"/>
      <c r="C83" s="10"/>
      <c r="D83" s="10"/>
      <c r="E83" s="10"/>
    </row>
    <row r="84" spans="1:5" x14ac:dyDescent="0.25">
      <c r="A84" s="1"/>
      <c r="B84" s="8" t="s">
        <v>72</v>
      </c>
      <c r="C84" s="20">
        <f>C81+C79+C76+C74+C69+C66+C60+C49+C45+C37+C55</f>
        <v>302122.40000000002</v>
      </c>
      <c r="D84" s="20">
        <f>D81+D79+D76+D74+D69+D66+D60+D49+D45+D37+D55</f>
        <v>54983.3</v>
      </c>
      <c r="E84" s="20">
        <f>D84/C84%</f>
        <v>18.199014703974282</v>
      </c>
    </row>
    <row r="85" spans="1:5" ht="26.25" x14ac:dyDescent="0.25">
      <c r="A85" s="1"/>
      <c r="B85" s="3" t="s">
        <v>73</v>
      </c>
      <c r="C85" s="21">
        <v>-125.2</v>
      </c>
      <c r="D85" s="21">
        <v>14670.2</v>
      </c>
      <c r="E85" s="10"/>
    </row>
    <row r="86" spans="1:5" x14ac:dyDescent="0.25">
      <c r="A86" s="1"/>
      <c r="B86" s="3"/>
      <c r="C86" s="10"/>
      <c r="D86" s="11"/>
      <c r="E86" s="10"/>
    </row>
    <row r="87" spans="1:5" ht="26.25" x14ac:dyDescent="0.25">
      <c r="A87" s="1"/>
      <c r="B87" s="3" t="s">
        <v>74</v>
      </c>
      <c r="C87" s="21">
        <f>C88+C89</f>
        <v>-6950</v>
      </c>
      <c r="D87" s="17">
        <f>D88+D89</f>
        <v>0</v>
      </c>
      <c r="E87" s="10"/>
    </row>
    <row r="88" spans="1:5" ht="50.25" customHeight="1" x14ac:dyDescent="0.25">
      <c r="A88" s="1"/>
      <c r="B88" s="3" t="s">
        <v>118</v>
      </c>
      <c r="C88" s="17">
        <v>0</v>
      </c>
      <c r="D88" s="17">
        <v>0</v>
      </c>
      <c r="E88" s="10"/>
    </row>
    <row r="89" spans="1:5" ht="53.25" customHeight="1" x14ac:dyDescent="0.25">
      <c r="A89" s="1"/>
      <c r="B89" s="3" t="s">
        <v>75</v>
      </c>
      <c r="C89" s="21">
        <v>-6950</v>
      </c>
      <c r="D89" s="17">
        <v>0</v>
      </c>
      <c r="E89" s="10"/>
    </row>
    <row r="90" spans="1:5" ht="26.25" hidden="1" x14ac:dyDescent="0.25">
      <c r="A90" s="1"/>
      <c r="B90" s="3" t="s">
        <v>76</v>
      </c>
      <c r="C90" s="21"/>
      <c r="D90" s="10"/>
      <c r="E90" s="10"/>
    </row>
    <row r="91" spans="1:5" ht="26.25" x14ac:dyDescent="0.25">
      <c r="A91" s="1"/>
      <c r="B91" s="3" t="s">
        <v>77</v>
      </c>
      <c r="C91" s="21">
        <v>7075.2</v>
      </c>
      <c r="D91" s="21">
        <v>-14670.2</v>
      </c>
      <c r="E91" s="10"/>
    </row>
    <row r="92" spans="1:5" x14ac:dyDescent="0.25">
      <c r="A92" s="1"/>
      <c r="B92" s="3" t="s">
        <v>78</v>
      </c>
      <c r="C92" s="21">
        <v>-288433.40000000002</v>
      </c>
      <c r="D92" s="21">
        <v>-84424.3</v>
      </c>
      <c r="E92" s="10"/>
    </row>
    <row r="93" spans="1:5" x14ac:dyDescent="0.25">
      <c r="A93" s="1"/>
      <c r="B93" s="3" t="s">
        <v>79</v>
      </c>
      <c r="C93" s="21">
        <v>309072.40000000002</v>
      </c>
      <c r="D93" s="21">
        <v>69754.100000000006</v>
      </c>
      <c r="E93" s="10"/>
    </row>
    <row r="94" spans="1:5" x14ac:dyDescent="0.25">
      <c r="A94" s="1"/>
      <c r="B94" s="3"/>
      <c r="C94" s="10"/>
      <c r="D94" s="11"/>
      <c r="E94" s="10"/>
    </row>
    <row r="95" spans="1:5" ht="26.25" x14ac:dyDescent="0.25">
      <c r="A95" s="1"/>
      <c r="B95" s="3" t="s">
        <v>80</v>
      </c>
      <c r="C95" s="21">
        <f>C87+C91</f>
        <v>125.19999999999982</v>
      </c>
      <c r="D95" s="21">
        <f>D87+D91</f>
        <v>-14670.2</v>
      </c>
      <c r="E95" s="10"/>
    </row>
    <row r="99" spans="1:5" x14ac:dyDescent="0.25">
      <c r="A99" s="25" t="s">
        <v>130</v>
      </c>
      <c r="B99" s="25"/>
    </row>
    <row r="100" spans="1:5" x14ac:dyDescent="0.25">
      <c r="A100" s="25" t="s">
        <v>131</v>
      </c>
      <c r="B100" s="25"/>
      <c r="C100" s="23"/>
      <c r="D100" s="26" t="s">
        <v>133</v>
      </c>
      <c r="E100" s="27"/>
    </row>
    <row r="101" spans="1:5" x14ac:dyDescent="0.25">
      <c r="D101" s="24" t="s">
        <v>120</v>
      </c>
      <c r="E101" s="24"/>
    </row>
    <row r="103" spans="1:5" x14ac:dyDescent="0.25">
      <c r="A103" s="25" t="s">
        <v>132</v>
      </c>
      <c r="B103" s="25"/>
      <c r="C103" s="23"/>
      <c r="D103" s="26" t="s">
        <v>121</v>
      </c>
      <c r="E103" s="26"/>
    </row>
    <row r="104" spans="1:5" x14ac:dyDescent="0.25">
      <c r="D104" s="24" t="s">
        <v>120</v>
      </c>
      <c r="E104" s="24"/>
    </row>
    <row r="106" spans="1:5" x14ac:dyDescent="0.25">
      <c r="A106" s="25" t="s">
        <v>129</v>
      </c>
      <c r="B106" s="25"/>
      <c r="C106" s="23"/>
      <c r="D106" s="26" t="s">
        <v>122</v>
      </c>
      <c r="E106" s="26"/>
    </row>
    <row r="107" spans="1:5" x14ac:dyDescent="0.25">
      <c r="D107" s="24" t="s">
        <v>120</v>
      </c>
      <c r="E107" s="24"/>
    </row>
  </sheetData>
  <mergeCells count="21">
    <mergeCell ref="A12:D12"/>
    <mergeCell ref="A13:D13"/>
    <mergeCell ref="B6:E6"/>
    <mergeCell ref="B1:E1"/>
    <mergeCell ref="B2:E2"/>
    <mergeCell ref="B3:E3"/>
    <mergeCell ref="B4:E4"/>
    <mergeCell ref="B5:E5"/>
    <mergeCell ref="B7:E7"/>
    <mergeCell ref="A10:D10"/>
    <mergeCell ref="A11:D11"/>
    <mergeCell ref="D107:E107"/>
    <mergeCell ref="A99:B99"/>
    <mergeCell ref="A100:B100"/>
    <mergeCell ref="A103:B103"/>
    <mergeCell ref="A106:B106"/>
    <mergeCell ref="D100:E100"/>
    <mergeCell ref="D103:E103"/>
    <mergeCell ref="D106:E106"/>
    <mergeCell ref="D101:E101"/>
    <mergeCell ref="D104:E104"/>
  </mergeCells>
  <phoneticPr fontId="12" type="noConversion"/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2018-05-03T09:51:25Z</cp:lastPrinted>
  <dcterms:created xsi:type="dcterms:W3CDTF">2016-03-29T12:42:29Z</dcterms:created>
  <dcterms:modified xsi:type="dcterms:W3CDTF">2018-05-03T09:51:28Z</dcterms:modified>
</cp:coreProperties>
</file>