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600" windowHeight="11760"/>
  </bookViews>
  <sheets>
    <sheet name="Лист1 (2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8" i="4"/>
  <c r="D80"/>
  <c r="C88"/>
  <c r="C80"/>
  <c r="C78"/>
  <c r="C34"/>
  <c r="E37" l="1"/>
  <c r="E32"/>
  <c r="E38"/>
  <c r="E39"/>
  <c r="E40"/>
  <c r="E42"/>
  <c r="E43"/>
  <c r="E45"/>
  <c r="E46"/>
  <c r="E47"/>
  <c r="E49"/>
  <c r="E50"/>
  <c r="E51"/>
  <c r="E52"/>
  <c r="E53"/>
  <c r="E55"/>
  <c r="E56"/>
  <c r="E57"/>
  <c r="E58"/>
  <c r="C36"/>
  <c r="D36"/>
  <c r="E36" s="1"/>
  <c r="C44"/>
  <c r="D44"/>
  <c r="E44" s="1"/>
  <c r="C48"/>
  <c r="D48"/>
  <c r="C54"/>
  <c r="D54"/>
  <c r="C59"/>
  <c r="D59"/>
  <c r="E60"/>
  <c r="E61"/>
  <c r="C62"/>
  <c r="D62"/>
  <c r="E63"/>
  <c r="E64"/>
  <c r="E65"/>
  <c r="E66"/>
  <c r="C67"/>
  <c r="D67"/>
  <c r="E67" s="1"/>
  <c r="E68"/>
  <c r="C69"/>
  <c r="D69"/>
  <c r="E70"/>
  <c r="E71"/>
  <c r="C72"/>
  <c r="D72"/>
  <c r="E73"/>
  <c r="C74"/>
  <c r="D74"/>
  <c r="E75"/>
  <c r="C84"/>
  <c r="D84"/>
  <c r="E31"/>
  <c r="E28"/>
  <c r="E27"/>
  <c r="E26"/>
  <c r="E25"/>
  <c r="E24"/>
  <c r="E22"/>
  <c r="E21"/>
  <c r="E20"/>
  <c r="D19"/>
  <c r="C19"/>
  <c r="E74" l="1"/>
  <c r="E72"/>
  <c r="E69"/>
  <c r="E62"/>
  <c r="E59"/>
  <c r="C77"/>
  <c r="E54"/>
  <c r="E48"/>
  <c r="D77"/>
  <c r="D78" s="1"/>
  <c r="D34"/>
  <c r="E19"/>
  <c r="E30"/>
  <c r="E77" l="1"/>
  <c r="E34"/>
</calcChain>
</file>

<file path=xl/sharedStrings.xml><?xml version="1.0" encoding="utf-8"?>
<sst xmlns="http://schemas.openxmlformats.org/spreadsheetml/2006/main" count="134" uniqueCount="132">
  <si>
    <t>Кассовое исполнение</t>
  </si>
  <si>
    <t>% исполнения</t>
  </si>
  <si>
    <t>Доходы</t>
  </si>
  <si>
    <t>000 1000000000 0000 000</t>
  </si>
  <si>
    <t>Налоговые и неналоговые доходы</t>
  </si>
  <si>
    <t>000 1010000000 0000 000</t>
  </si>
  <si>
    <t>Налоги на прибыль, доходы</t>
  </si>
  <si>
    <t>000 1050000000 0000 000</t>
  </si>
  <si>
    <t>Налоги на совокупный  доход</t>
  </si>
  <si>
    <t>000 1080000000 0000 000</t>
  </si>
  <si>
    <t>Государственная пошлина</t>
  </si>
  <si>
    <t>000 1090000000 0000 000</t>
  </si>
  <si>
    <t xml:space="preserve">Задолженность и перерасчёты по отменённым налогам , сборам  и </t>
  </si>
  <si>
    <t xml:space="preserve">000 1110000000 0000 000 </t>
  </si>
  <si>
    <t>Доходы от использования имущества, находящегося в государственной и муниципальной собственности</t>
  </si>
  <si>
    <t>000 1120000000 0000 000</t>
  </si>
  <si>
    <t>Платежи при пользовании природными ресурсами</t>
  </si>
  <si>
    <t>000 1130000000 0000 000</t>
  </si>
  <si>
    <t>Доходы от оказания платных услуг (работ) и компенсации затрат  государства</t>
  </si>
  <si>
    <t>000 1140000000 0000 000</t>
  </si>
  <si>
    <t>Доходы от продажи материальных и нематериальных активов</t>
  </si>
  <si>
    <t>000 1160000000 0000 000</t>
  </si>
  <si>
    <t>Штрафы, санкции, возмещение ущерба</t>
  </si>
  <si>
    <t>000 1170000000 0000 000</t>
  </si>
  <si>
    <t>Прочие неналоговые доходы</t>
  </si>
  <si>
    <t>000 2000000000 0000 000</t>
  </si>
  <si>
    <t>Безвозмездные поступления</t>
  </si>
  <si>
    <t>000 2020000000 0000 000</t>
  </si>
  <si>
    <t>Безвозмездные поступления от других бюджетов бюджетной системы Российской Федерации</t>
  </si>
  <si>
    <t>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</si>
  <si>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</si>
  <si>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</si>
  <si>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</si>
  <si>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</si>
  <si>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</si>
  <si>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</si>
  <si>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</si>
  <si>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</si>
  <si>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</si>
  <si>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</si>
  <si>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</si>
  <si>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</si>
  <si>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</si>
  <si>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</si>
  <si>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</si>
  <si>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</si>
  <si>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</si>
  <si>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</si>
  <si>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</si>
  <si>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</si>
  <si>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</si>
  <si>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</si>
  <si>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</si>
  <si>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</si>
  <si>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</si>
  <si>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</si>
  <si>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</si>
  <si>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</si>
  <si>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</si>
  <si>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</si>
  <si>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</si>
  <si>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</si>
  <si>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</si>
  <si>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</si>
  <si>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</si>
  <si>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</si>
  <si>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</si>
  <si>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</si>
  <si>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</si>
  <si>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</si>
  <si>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</si>
  <si>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</si>
  <si>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ВСЕГО  РАСХОДОВ</t>
  </si>
  <si>
    <t>Результат исполнения бюджета (дефицит «-», профицит «+»)</t>
  </si>
  <si>
    <t>Источники внутреннего финансирования дефицитов бюджетов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</si>
  <si>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</si>
  <si>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</si>
  <si>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</si>
  <si>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</t>
  </si>
  <si>
    <t>уменьшение</t>
  </si>
  <si>
    <t>Источники финансирования дефицита ВСЕГО</t>
  </si>
  <si>
    <t>Утверждено на текущий финансовый год решением о бюджете</t>
  </si>
  <si>
    <r>
      <t>Код бюджетной классификации (</t>
    </r>
    <r>
      <rPr>
        <i/>
        <sz val="10"/>
        <color theme="1"/>
        <rFont val="Times New Roman"/>
        <family val="1"/>
        <charset val="204"/>
      </rPr>
      <t>по доходам-группа, подгруппа; по расходам-раздел, подраздел; по источникам финансирования дефицита-группа, подгруппа, КОСГУ)</t>
    </r>
  </si>
  <si>
    <t>0100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</si>
  <si>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</si>
  <si>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</si>
  <si>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</si>
  <si>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</si>
  <si>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</si>
  <si>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</si>
  <si>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</si>
  <si>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</si>
  <si>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</si>
  <si>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</si>
  <si>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</si>
  <si>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</si>
  <si>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</si>
  <si>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</si>
  <si>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</si>
  <si>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</si>
  <si>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</si>
  <si>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</si>
  <si>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</si>
  <si>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</si>
  <si>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</si>
  <si>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</si>
  <si>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Ежеквартальный отчет</t>
  </si>
  <si>
    <t>об исполнении бюджета муниципального образования</t>
  </si>
  <si>
    <t>Западнодвинский  район Тверской области</t>
  </si>
  <si>
    <t>(ежеквартально, начиная с отчета на 1 апреля 2016 года)</t>
  </si>
  <si>
    <t>(тыс. руб.)</t>
  </si>
  <si>
    <t xml:space="preserve">к Постановлению администрации Западнодвинского района  </t>
  </si>
  <si>
    <t>«Об утверждении отчета об исполнении</t>
  </si>
  <si>
    <t>бюджета  муниципального образования</t>
  </si>
  <si>
    <t xml:space="preserve">Западнодвинский  район Тверской области </t>
  </si>
  <si>
    <t>0105</t>
  </si>
  <si>
    <t>0401</t>
  </si>
  <si>
    <t>Общеэкономические вопросы</t>
  </si>
  <si>
    <t>Судебная система</t>
  </si>
  <si>
    <t xml:space="preserve">за 9 месяцев 2016 г.»   </t>
  </si>
  <si>
    <t>за январь - сентябрь 2016 года</t>
  </si>
  <si>
    <t>Получение бюджетных кредитов от от других бюджетов бюджетной системы Российской Федерации в валюте Российской Федерации</t>
  </si>
  <si>
    <t>Приложение 1</t>
  </si>
  <si>
    <t>Заведующая финансовым отделом</t>
  </si>
  <si>
    <t>администрации Западнодвинского района</t>
  </si>
  <si>
    <t>С.В. Дроздова</t>
  </si>
  <si>
    <t>(расшифровка подписи)</t>
  </si>
  <si>
    <t>Начальник отдела доходов</t>
  </si>
  <si>
    <t>Начальник бюджетного отдела</t>
  </si>
  <si>
    <t>Е.А. Иванова</t>
  </si>
  <si>
    <t>Н.В. Карагаева</t>
  </si>
  <si>
    <t xml:space="preserve">Тверской области от 18.10.2016 г. № 168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</si>
</sst>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0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0" fillId="0" borderId="2" xfId="0" applyBorder="1"/>
    <xf numFmtId="0" fontId="11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>
      <selection activeCell="B3" sqref="B3:E3"/>
    </sheetView>
  </sheetViews>
  <sheetFormatPr defaultRowHeight="15"/>
  <cols>
    <col min="1" max="1" width="27.28515625" customWidth="1"/>
    <col min="2" max="2" width="36.42578125" customWidth="1"/>
    <col min="3" max="3" width="12.7109375" customWidth="1"/>
    <col min="4" max="4" width="11.7109375" customWidth="1"/>
    <col min="5" max="5" width="9.28515625" customWidth="1"/>
  </cols>
  <sheetData>
    <row r="1" spans="1:5">
      <c r="B1" s="29" t="s">
        <v>122</v>
      </c>
      <c r="C1" s="29"/>
      <c r="D1" s="29"/>
      <c r="E1" s="29"/>
    </row>
    <row r="2" spans="1:5" ht="15.75">
      <c r="A2" s="18"/>
      <c r="B2" s="29" t="s">
        <v>111</v>
      </c>
      <c r="C2" s="29"/>
      <c r="D2" s="29"/>
      <c r="E2" s="29"/>
    </row>
    <row r="3" spans="1:5" ht="15.75">
      <c r="B3" s="28" t="s">
        <v>131</v>
      </c>
      <c r="C3" s="28"/>
      <c r="D3" s="28"/>
      <c r="E3" s="28"/>
    </row>
    <row r="4" spans="1:5" ht="15.75">
      <c r="B4" s="28" t="s">
        <v>112</v>
      </c>
      <c r="C4" s="28"/>
      <c r="D4" s="28"/>
      <c r="E4" s="28"/>
    </row>
    <row r="5" spans="1:5" ht="15.75">
      <c r="B5" s="28" t="s">
        <v>113</v>
      </c>
      <c r="C5" s="28"/>
      <c r="D5" s="28"/>
      <c r="E5" s="28"/>
    </row>
    <row r="6" spans="1:5" ht="15.75">
      <c r="B6" s="28" t="s">
        <v>114</v>
      </c>
      <c r="C6" s="28"/>
      <c r="D6" s="28"/>
      <c r="E6" s="28"/>
    </row>
    <row r="7" spans="1:5" ht="15.75">
      <c r="B7" s="28" t="s">
        <v>119</v>
      </c>
      <c r="C7" s="28"/>
      <c r="D7" s="28"/>
      <c r="E7" s="28"/>
    </row>
    <row r="9" spans="1:5" ht="15.75">
      <c r="B9" s="19" t="s">
        <v>106</v>
      </c>
    </row>
    <row r="10" spans="1:5" ht="15.75">
      <c r="A10" s="30" t="s">
        <v>107</v>
      </c>
      <c r="B10" s="30"/>
      <c r="C10" s="30"/>
      <c r="D10" s="30"/>
    </row>
    <row r="11" spans="1:5" ht="15.75">
      <c r="A11" s="30" t="s">
        <v>108</v>
      </c>
      <c r="B11" s="30"/>
      <c r="C11" s="30"/>
      <c r="D11" s="30"/>
    </row>
    <row r="12" spans="1:5" ht="15.75">
      <c r="A12" s="30" t="s">
        <v>120</v>
      </c>
      <c r="B12" s="30"/>
      <c r="C12" s="30"/>
      <c r="D12" s="30"/>
    </row>
    <row r="13" spans="1:5" ht="15.75">
      <c r="A13" s="30" t="s">
        <v>109</v>
      </c>
      <c r="B13" s="30"/>
      <c r="C13" s="30"/>
      <c r="D13" s="30"/>
    </row>
    <row r="14" spans="1:5" ht="15.75">
      <c r="A14" s="19"/>
      <c r="B14" s="15" t="s">
        <v>110</v>
      </c>
      <c r="C14" s="19"/>
      <c r="D14" s="19"/>
    </row>
    <row r="16" spans="1:5" ht="94.5" customHeight="1">
      <c r="A16" s="2" t="s">
        <v>82</v>
      </c>
      <c r="B16" s="1"/>
      <c r="C16" s="2" t="s">
        <v>81</v>
      </c>
      <c r="D16" s="2" t="s">
        <v>0</v>
      </c>
      <c r="E16" s="2" t="s">
        <v>1</v>
      </c>
    </row>
    <row r="17" spans="1:5">
      <c r="A17" s="4">
        <v>1</v>
      </c>
      <c r="B17" s="4">
        <v>2</v>
      </c>
      <c r="C17" s="4">
        <v>3</v>
      </c>
      <c r="D17" s="4">
        <v>4</v>
      </c>
      <c r="E17" s="4">
        <v>5</v>
      </c>
    </row>
    <row r="18" spans="1:5" ht="15.75">
      <c r="A18" s="5"/>
      <c r="B18" s="6" t="s">
        <v>2</v>
      </c>
      <c r="C18" s="9"/>
      <c r="D18" s="9"/>
      <c r="E18" s="16"/>
    </row>
    <row r="19" spans="1:5" ht="27">
      <c r="A19" s="7" t="s">
        <v>3</v>
      </c>
      <c r="B19" s="8" t="s">
        <v>4</v>
      </c>
      <c r="C19" s="16">
        <f>C20+C21+C22+C23+C24+C25+C26+C27+C28+C29</f>
        <v>99871.499999999985</v>
      </c>
      <c r="D19" s="16">
        <f>D20+D21+D22+D23+D24+D25+D26+D27+D28+D29</f>
        <v>72729.900000000009</v>
      </c>
      <c r="E19" s="16">
        <f>D19/C19%</f>
        <v>72.823478169447768</v>
      </c>
    </row>
    <row r="20" spans="1:5">
      <c r="A20" s="1" t="s">
        <v>5</v>
      </c>
      <c r="B20" s="3" t="s">
        <v>6</v>
      </c>
      <c r="C20" s="17">
        <v>81367.899999999994</v>
      </c>
      <c r="D20" s="17">
        <v>57975.9</v>
      </c>
      <c r="E20" s="17">
        <f>D20/C20%</f>
        <v>71.251562348297057</v>
      </c>
    </row>
    <row r="21" spans="1:5">
      <c r="A21" s="1" t="s">
        <v>7</v>
      </c>
      <c r="B21" s="3" t="s">
        <v>8</v>
      </c>
      <c r="C21" s="17">
        <v>9569.4</v>
      </c>
      <c r="D21" s="17">
        <v>5651.1</v>
      </c>
      <c r="E21" s="17">
        <f t="shared" ref="E21:E32" si="0">D21/C21%</f>
        <v>59.0538591761239</v>
      </c>
    </row>
    <row r="22" spans="1:5">
      <c r="A22" s="1" t="s">
        <v>9</v>
      </c>
      <c r="B22" s="3" t="s">
        <v>10</v>
      </c>
      <c r="C22" s="22">
        <v>1216.3</v>
      </c>
      <c r="D22" s="22">
        <v>680.8</v>
      </c>
      <c r="E22" s="17">
        <f t="shared" si="0"/>
        <v>55.973032968839917</v>
      </c>
    </row>
    <row r="23" spans="1:5" ht="26.25">
      <c r="A23" s="1" t="s">
        <v>11</v>
      </c>
      <c r="B23" s="3" t="s">
        <v>12</v>
      </c>
      <c r="C23" s="22">
        <v>0</v>
      </c>
      <c r="D23" s="22">
        <v>0</v>
      </c>
      <c r="E23" s="17">
        <v>0</v>
      </c>
    </row>
    <row r="24" spans="1:5" ht="39">
      <c r="A24" s="1" t="s">
        <v>13</v>
      </c>
      <c r="B24" s="3" t="s">
        <v>14</v>
      </c>
      <c r="C24" s="22">
        <v>1588.2</v>
      </c>
      <c r="D24" s="22">
        <v>2657.9</v>
      </c>
      <c r="E24" s="17">
        <f t="shared" si="0"/>
        <v>167.3529782143307</v>
      </c>
    </row>
    <row r="25" spans="1:5" ht="26.25">
      <c r="A25" s="1" t="s">
        <v>15</v>
      </c>
      <c r="B25" s="3" t="s">
        <v>16</v>
      </c>
      <c r="C25" s="22">
        <v>175.3</v>
      </c>
      <c r="D25" s="22">
        <v>379.8</v>
      </c>
      <c r="E25" s="17">
        <f t="shared" si="0"/>
        <v>216.65715915573301</v>
      </c>
    </row>
    <row r="26" spans="1:5" ht="26.25">
      <c r="A26" s="1" t="s">
        <v>17</v>
      </c>
      <c r="B26" s="3" t="s">
        <v>18</v>
      </c>
      <c r="C26" s="22">
        <v>7</v>
      </c>
      <c r="D26" s="22">
        <v>51.8</v>
      </c>
      <c r="E26" s="17">
        <f t="shared" si="0"/>
        <v>739.99999999999989</v>
      </c>
    </row>
    <row r="27" spans="1:5" ht="26.25">
      <c r="A27" s="1" t="s">
        <v>19</v>
      </c>
      <c r="B27" s="3" t="s">
        <v>20</v>
      </c>
      <c r="C27" s="22">
        <v>4106</v>
      </c>
      <c r="D27" s="22">
        <v>3493.1</v>
      </c>
      <c r="E27" s="17">
        <f t="shared" si="0"/>
        <v>85.073063809059903</v>
      </c>
    </row>
    <row r="28" spans="1:5">
      <c r="A28" s="1" t="s">
        <v>21</v>
      </c>
      <c r="B28" s="3" t="s">
        <v>22</v>
      </c>
      <c r="C28" s="22">
        <v>1841.4</v>
      </c>
      <c r="D28" s="22">
        <v>1839.5</v>
      </c>
      <c r="E28" s="17">
        <f t="shared" si="0"/>
        <v>99.89681763875312</v>
      </c>
    </row>
    <row r="29" spans="1:5">
      <c r="A29" s="1" t="s">
        <v>23</v>
      </c>
      <c r="B29" s="3" t="s">
        <v>24</v>
      </c>
      <c r="C29" s="22">
        <v>0</v>
      </c>
      <c r="D29" s="22">
        <v>0</v>
      </c>
      <c r="E29" s="17">
        <v>0</v>
      </c>
    </row>
    <row r="30" spans="1:5" ht="27">
      <c r="A30" s="7" t="s">
        <v>25</v>
      </c>
      <c r="B30" s="8" t="s">
        <v>26</v>
      </c>
      <c r="C30" s="16">
        <v>166876.9</v>
      </c>
      <c r="D30" s="16">
        <v>128186.7</v>
      </c>
      <c r="E30" s="17">
        <f t="shared" si="0"/>
        <v>76.815125400819397</v>
      </c>
    </row>
    <row r="31" spans="1:5" ht="39">
      <c r="A31" s="1" t="s">
        <v>27</v>
      </c>
      <c r="B31" s="3" t="s">
        <v>28</v>
      </c>
      <c r="C31" s="22">
        <v>163990.1</v>
      </c>
      <c r="D31" s="22">
        <v>127391.3</v>
      </c>
      <c r="E31" s="17">
        <f t="shared" si="0"/>
        <v>77.682311310255926</v>
      </c>
    </row>
    <row r="32" spans="1:5" ht="90">
      <c r="A32" s="1" t="s">
        <v>29</v>
      </c>
      <c r="B32" s="3" t="s">
        <v>30</v>
      </c>
      <c r="C32" s="22">
        <v>2886.8</v>
      </c>
      <c r="D32" s="22">
        <v>2985</v>
      </c>
      <c r="E32" s="17">
        <f t="shared" si="0"/>
        <v>103.40169045309685</v>
      </c>
    </row>
    <row r="33" spans="1:5" ht="51.75">
      <c r="A33" s="1" t="s">
        <v>31</v>
      </c>
      <c r="B33" s="3" t="s">
        <v>32</v>
      </c>
      <c r="C33" s="22">
        <v>0</v>
      </c>
      <c r="D33" s="22">
        <v>-2189.6</v>
      </c>
      <c r="E33" s="17">
        <v>0</v>
      </c>
    </row>
    <row r="34" spans="1:5">
      <c r="A34" s="5"/>
      <c r="B34" s="8" t="s">
        <v>33</v>
      </c>
      <c r="C34" s="16">
        <f>C30+C19</f>
        <v>266748.39999999997</v>
      </c>
      <c r="D34" s="16">
        <f>D30+D19</f>
        <v>200916.6</v>
      </c>
      <c r="E34" s="16">
        <f>D34/C34%</f>
        <v>75.320639224077837</v>
      </c>
    </row>
    <row r="35" spans="1:5" ht="15.75">
      <c r="A35" s="5"/>
      <c r="B35" s="6" t="s">
        <v>34</v>
      </c>
      <c r="C35" s="9"/>
      <c r="D35" s="9"/>
      <c r="E35" s="11"/>
    </row>
    <row r="36" spans="1:5">
      <c r="A36" s="13" t="s">
        <v>83</v>
      </c>
      <c r="B36" s="12" t="s">
        <v>35</v>
      </c>
      <c r="C36" s="10">
        <f>C37+C38+C40+C41+C42+C43+C39</f>
        <v>34802.700000000004</v>
      </c>
      <c r="D36" s="10">
        <f>D37+D38+D40+D41+D42+D43</f>
        <v>25274.699999999997</v>
      </c>
      <c r="E36" s="17">
        <f>D36/C36%</f>
        <v>72.62281374720925</v>
      </c>
    </row>
    <row r="37" spans="1:5" ht="51" customHeight="1">
      <c r="A37" s="14" t="s">
        <v>84</v>
      </c>
      <c r="B37" s="3" t="s">
        <v>36</v>
      </c>
      <c r="C37" s="10">
        <v>577.70000000000005</v>
      </c>
      <c r="D37" s="10">
        <v>438.9</v>
      </c>
      <c r="E37" s="17">
        <f t="shared" ref="E37:E75" si="1">D37/C37%</f>
        <v>75.973688765795387</v>
      </c>
    </row>
    <row r="38" spans="1:5" ht="64.5">
      <c r="A38" s="14" t="s">
        <v>85</v>
      </c>
      <c r="B38" s="3" t="s">
        <v>37</v>
      </c>
      <c r="C38" s="10">
        <v>23158.1</v>
      </c>
      <c r="D38" s="10">
        <v>17360.8</v>
      </c>
      <c r="E38" s="17">
        <f t="shared" si="1"/>
        <v>74.966426433947518</v>
      </c>
    </row>
    <row r="39" spans="1:5">
      <c r="A39" s="14" t="s">
        <v>115</v>
      </c>
      <c r="B39" s="3" t="s">
        <v>118</v>
      </c>
      <c r="C39" s="10">
        <v>21.4</v>
      </c>
      <c r="D39" s="10">
        <v>0</v>
      </c>
      <c r="E39" s="17">
        <f t="shared" si="1"/>
        <v>0</v>
      </c>
    </row>
    <row r="40" spans="1:5" ht="51.75">
      <c r="A40" s="14" t="s">
        <v>86</v>
      </c>
      <c r="B40" s="3" t="s">
        <v>38</v>
      </c>
      <c r="C40" s="10">
        <v>5886.5</v>
      </c>
      <c r="D40" s="10">
        <v>4438.8999999999996</v>
      </c>
      <c r="E40" s="17">
        <f t="shared" si="1"/>
        <v>75.40813726322942</v>
      </c>
    </row>
    <row r="41" spans="1:5" hidden="1">
      <c r="A41" s="14"/>
      <c r="B41" s="3"/>
      <c r="C41" s="10"/>
      <c r="D41" s="10"/>
      <c r="E41" s="17"/>
    </row>
    <row r="42" spans="1:5">
      <c r="A42" s="14" t="s">
        <v>87</v>
      </c>
      <c r="B42" s="3" t="s">
        <v>39</v>
      </c>
      <c r="C42" s="10">
        <v>50</v>
      </c>
      <c r="D42" s="10"/>
      <c r="E42" s="17">
        <f t="shared" si="1"/>
        <v>0</v>
      </c>
    </row>
    <row r="43" spans="1:5">
      <c r="A43" s="14" t="s">
        <v>88</v>
      </c>
      <c r="B43" s="3" t="s">
        <v>40</v>
      </c>
      <c r="C43" s="17">
        <v>5109</v>
      </c>
      <c r="D43" s="10">
        <v>3036.1</v>
      </c>
      <c r="E43" s="17">
        <f t="shared" si="1"/>
        <v>59.42650225092973</v>
      </c>
    </row>
    <row r="44" spans="1:5" ht="39">
      <c r="A44" s="14" t="s">
        <v>89</v>
      </c>
      <c r="B44" s="3" t="s">
        <v>41</v>
      </c>
      <c r="C44" s="10">
        <f>C45+C46+C47</f>
        <v>1759.3</v>
      </c>
      <c r="D44" s="10">
        <f>D45+D46+D47</f>
        <v>1228.4000000000001</v>
      </c>
      <c r="E44" s="17">
        <f t="shared" si="1"/>
        <v>69.823225146365033</v>
      </c>
    </row>
    <row r="45" spans="1:5">
      <c r="A45" s="14" t="s">
        <v>90</v>
      </c>
      <c r="B45" s="3" t="s">
        <v>42</v>
      </c>
      <c r="C45" s="10">
        <v>423.5</v>
      </c>
      <c r="D45" s="10">
        <v>313.8</v>
      </c>
      <c r="E45" s="17">
        <f t="shared" si="1"/>
        <v>74.096812278630452</v>
      </c>
    </row>
    <row r="46" spans="1:5" ht="51.75">
      <c r="A46" s="14" t="s">
        <v>91</v>
      </c>
      <c r="B46" s="3" t="s">
        <v>43</v>
      </c>
      <c r="C46" s="10">
        <v>1135.8</v>
      </c>
      <c r="D46" s="10">
        <v>724.6</v>
      </c>
      <c r="E46" s="17">
        <f t="shared" si="1"/>
        <v>63.796443035745739</v>
      </c>
    </row>
    <row r="47" spans="1:5" ht="39">
      <c r="A47" s="14" t="s">
        <v>92</v>
      </c>
      <c r="B47" s="3" t="s">
        <v>44</v>
      </c>
      <c r="C47" s="17">
        <v>200</v>
      </c>
      <c r="D47" s="17">
        <v>190</v>
      </c>
      <c r="E47" s="17">
        <f t="shared" si="1"/>
        <v>95</v>
      </c>
    </row>
    <row r="48" spans="1:5">
      <c r="A48" s="14" t="s">
        <v>93</v>
      </c>
      <c r="B48" s="3" t="s">
        <v>45</v>
      </c>
      <c r="C48" s="17">
        <f>C50+C51+C52+C53+C49</f>
        <v>29130.300000000003</v>
      </c>
      <c r="D48" s="17">
        <f>D50+D51+D52+D53+D49</f>
        <v>18064.2</v>
      </c>
      <c r="E48" s="17">
        <f t="shared" si="1"/>
        <v>62.011719755718261</v>
      </c>
    </row>
    <row r="49" spans="1:5">
      <c r="A49" s="14" t="s">
        <v>116</v>
      </c>
      <c r="B49" s="3" t="s">
        <v>117</v>
      </c>
      <c r="C49" s="17">
        <v>100</v>
      </c>
      <c r="D49" s="17">
        <v>100</v>
      </c>
      <c r="E49" s="17">
        <f t="shared" si="1"/>
        <v>100</v>
      </c>
    </row>
    <row r="50" spans="1:5">
      <c r="A50" s="14" t="s">
        <v>94</v>
      </c>
      <c r="B50" s="3" t="s">
        <v>46</v>
      </c>
      <c r="C50" s="17">
        <v>59</v>
      </c>
      <c r="D50" s="17">
        <v>44.9</v>
      </c>
      <c r="E50" s="17">
        <f t="shared" si="1"/>
        <v>76.101694915254242</v>
      </c>
    </row>
    <row r="51" spans="1:5">
      <c r="A51" s="14" t="s">
        <v>95</v>
      </c>
      <c r="B51" s="3" t="s">
        <v>47</v>
      </c>
      <c r="C51" s="10">
        <v>5347.4</v>
      </c>
      <c r="D51" s="10">
        <v>3108.7</v>
      </c>
      <c r="E51" s="17">
        <f t="shared" si="1"/>
        <v>58.134794479560163</v>
      </c>
    </row>
    <row r="52" spans="1:5">
      <c r="A52" s="14" t="s">
        <v>96</v>
      </c>
      <c r="B52" s="3" t="s">
        <v>48</v>
      </c>
      <c r="C52" s="10">
        <v>23547.4</v>
      </c>
      <c r="D52" s="10">
        <v>14807.1</v>
      </c>
      <c r="E52" s="17">
        <f t="shared" si="1"/>
        <v>62.882101633301339</v>
      </c>
    </row>
    <row r="53" spans="1:5" ht="26.25">
      <c r="A53" s="14" t="s">
        <v>97</v>
      </c>
      <c r="B53" s="3" t="s">
        <v>49</v>
      </c>
      <c r="C53" s="17">
        <v>76.5</v>
      </c>
      <c r="D53" s="10">
        <v>3.5</v>
      </c>
      <c r="E53" s="17">
        <f t="shared" si="1"/>
        <v>4.5751633986928102</v>
      </c>
    </row>
    <row r="54" spans="1:5">
      <c r="A54" s="14" t="s">
        <v>98</v>
      </c>
      <c r="B54" s="3" t="s">
        <v>50</v>
      </c>
      <c r="C54" s="10">
        <f>C55+C56+C57+C58</f>
        <v>152466.70000000001</v>
      </c>
      <c r="D54" s="10">
        <f>D55+D56+D57+D58</f>
        <v>99707.700000000012</v>
      </c>
      <c r="E54" s="17">
        <f t="shared" si="1"/>
        <v>65.396378356716582</v>
      </c>
    </row>
    <row r="55" spans="1:5">
      <c r="A55" s="14" t="s">
        <v>99</v>
      </c>
      <c r="B55" s="3" t="s">
        <v>51</v>
      </c>
      <c r="C55" s="10">
        <v>49909.599999999999</v>
      </c>
      <c r="D55" s="21">
        <v>31297.7</v>
      </c>
      <c r="E55" s="17">
        <f t="shared" si="1"/>
        <v>62.708777469665158</v>
      </c>
    </row>
    <row r="56" spans="1:5">
      <c r="A56" s="14" t="s">
        <v>100</v>
      </c>
      <c r="B56" s="3" t="s">
        <v>52</v>
      </c>
      <c r="C56" s="10">
        <v>99004.1</v>
      </c>
      <c r="D56" s="21">
        <v>65483.4</v>
      </c>
      <c r="E56" s="17">
        <f t="shared" si="1"/>
        <v>66.142109266181905</v>
      </c>
    </row>
    <row r="57" spans="1:5" ht="16.5" customHeight="1">
      <c r="A57" s="14" t="s">
        <v>101</v>
      </c>
      <c r="B57" s="3" t="s">
        <v>53</v>
      </c>
      <c r="C57" s="10">
        <v>1237.9000000000001</v>
      </c>
      <c r="D57" s="10">
        <v>1118.8</v>
      </c>
      <c r="E57" s="17">
        <f t="shared" si="1"/>
        <v>90.378867436788099</v>
      </c>
    </row>
    <row r="58" spans="1:5">
      <c r="A58" s="14" t="s">
        <v>102</v>
      </c>
      <c r="B58" s="3" t="s">
        <v>54</v>
      </c>
      <c r="C58" s="10">
        <v>2315.1</v>
      </c>
      <c r="D58" s="17">
        <v>1807.8</v>
      </c>
      <c r="E58" s="17">
        <f t="shared" si="1"/>
        <v>78.087339639756379</v>
      </c>
    </row>
    <row r="59" spans="1:5">
      <c r="A59" s="14" t="s">
        <v>103</v>
      </c>
      <c r="B59" s="3" t="s">
        <v>55</v>
      </c>
      <c r="C59" s="21">
        <f>C60+C61</f>
        <v>17033.599999999999</v>
      </c>
      <c r="D59" s="21">
        <f>D60+D61</f>
        <v>10782.3</v>
      </c>
      <c r="E59" s="17">
        <f t="shared" si="1"/>
        <v>63.300183167386812</v>
      </c>
    </row>
    <row r="60" spans="1:5">
      <c r="A60" s="14" t="s">
        <v>104</v>
      </c>
      <c r="B60" s="3" t="s">
        <v>56</v>
      </c>
      <c r="C60" s="21">
        <v>15307.3</v>
      </c>
      <c r="D60" s="10">
        <v>9647.5</v>
      </c>
      <c r="E60" s="17">
        <f t="shared" si="1"/>
        <v>63.025484572720217</v>
      </c>
    </row>
    <row r="61" spans="1:5" ht="26.25">
      <c r="A61" s="14" t="s">
        <v>105</v>
      </c>
      <c r="B61" s="3" t="s">
        <v>57</v>
      </c>
      <c r="C61" s="10">
        <v>1726.3</v>
      </c>
      <c r="D61" s="17">
        <v>1134.8</v>
      </c>
      <c r="E61" s="17">
        <f t="shared" si="1"/>
        <v>65.735967097260044</v>
      </c>
    </row>
    <row r="62" spans="1:5">
      <c r="A62" s="14">
        <v>1000</v>
      </c>
      <c r="B62" s="3" t="s">
        <v>58</v>
      </c>
      <c r="C62" s="17">
        <f>C63+C64+C65+C66</f>
        <v>19240.900000000001</v>
      </c>
      <c r="D62" s="10">
        <f>D63+D64+D65+D66</f>
        <v>16703.5</v>
      </c>
      <c r="E62" s="17">
        <f t="shared" si="1"/>
        <v>86.812467192283094</v>
      </c>
    </row>
    <row r="63" spans="1:5">
      <c r="A63" s="14">
        <v>1001</v>
      </c>
      <c r="B63" s="3" t="s">
        <v>59</v>
      </c>
      <c r="C63" s="17">
        <v>770</v>
      </c>
      <c r="D63" s="10">
        <v>402.9</v>
      </c>
      <c r="E63" s="17">
        <f t="shared" si="1"/>
        <v>52.324675324675319</v>
      </c>
    </row>
    <row r="64" spans="1:5">
      <c r="A64" s="14">
        <v>1003</v>
      </c>
      <c r="B64" s="3" t="s">
        <v>60</v>
      </c>
      <c r="C64" s="10">
        <v>2192.5</v>
      </c>
      <c r="D64" s="10">
        <v>1100.7</v>
      </c>
      <c r="E64" s="17">
        <f t="shared" si="1"/>
        <v>50.202964652223493</v>
      </c>
    </row>
    <row r="65" spans="1:5">
      <c r="A65" s="14">
        <v>1004</v>
      </c>
      <c r="B65" s="3" t="s">
        <v>61</v>
      </c>
      <c r="C65" s="10">
        <v>15652</v>
      </c>
      <c r="D65" s="10">
        <v>14884.5</v>
      </c>
      <c r="E65" s="17">
        <f t="shared" si="1"/>
        <v>95.0964732941477</v>
      </c>
    </row>
    <row r="66" spans="1:5" ht="26.25">
      <c r="A66" s="14">
        <v>1006</v>
      </c>
      <c r="B66" s="3" t="s">
        <v>62</v>
      </c>
      <c r="C66" s="10">
        <v>626.4</v>
      </c>
      <c r="D66" s="10">
        <v>315.39999999999998</v>
      </c>
      <c r="E66" s="17">
        <f t="shared" si="1"/>
        <v>50.35121328224777</v>
      </c>
    </row>
    <row r="67" spans="1:5">
      <c r="A67" s="14">
        <v>1100</v>
      </c>
      <c r="B67" s="3" t="s">
        <v>63</v>
      </c>
      <c r="C67" s="10">
        <f>C68</f>
        <v>8010</v>
      </c>
      <c r="D67" s="17">
        <f>D68</f>
        <v>4917.8999999999996</v>
      </c>
      <c r="E67" s="17">
        <f t="shared" si="1"/>
        <v>61.397003745318351</v>
      </c>
    </row>
    <row r="68" spans="1:5">
      <c r="A68" s="14">
        <v>1102</v>
      </c>
      <c r="B68" s="3" t="s">
        <v>64</v>
      </c>
      <c r="C68" s="10">
        <v>8010</v>
      </c>
      <c r="D68" s="10">
        <v>4917.8999999999996</v>
      </c>
      <c r="E68" s="17">
        <f t="shared" si="1"/>
        <v>61.397003745318351</v>
      </c>
    </row>
    <row r="69" spans="1:5">
      <c r="A69" s="14">
        <v>1200</v>
      </c>
      <c r="B69" s="3" t="s">
        <v>65</v>
      </c>
      <c r="C69" s="21">
        <f>C70+C71</f>
        <v>3360.7</v>
      </c>
      <c r="D69" s="21">
        <f>D70+D71</f>
        <v>2487.8000000000002</v>
      </c>
      <c r="E69" s="17">
        <f t="shared" si="1"/>
        <v>74.026244532389086</v>
      </c>
    </row>
    <row r="70" spans="1:5">
      <c r="A70" s="14">
        <v>1201</v>
      </c>
      <c r="B70" s="3" t="s">
        <v>66</v>
      </c>
      <c r="C70" s="10">
        <v>1147.5999999999999</v>
      </c>
      <c r="D70" s="10">
        <v>767.6</v>
      </c>
      <c r="E70" s="17">
        <f t="shared" si="1"/>
        <v>66.88741721854305</v>
      </c>
    </row>
    <row r="71" spans="1:5" ht="26.25">
      <c r="A71" s="14">
        <v>1204</v>
      </c>
      <c r="B71" s="3" t="s">
        <v>67</v>
      </c>
      <c r="C71" s="10">
        <v>2213.1</v>
      </c>
      <c r="D71" s="17">
        <v>1720.2</v>
      </c>
      <c r="E71" s="17">
        <f t="shared" si="1"/>
        <v>77.728073742713846</v>
      </c>
    </row>
    <row r="72" spans="1:5" ht="29.25" customHeight="1">
      <c r="A72" s="14">
        <v>1300</v>
      </c>
      <c r="B72" s="3" t="s">
        <v>68</v>
      </c>
      <c r="C72" s="17">
        <f>C73</f>
        <v>610</v>
      </c>
      <c r="D72" s="10">
        <f>D73</f>
        <v>295.89999999999998</v>
      </c>
      <c r="E72" s="17">
        <f t="shared" si="1"/>
        <v>48.508196721311478</v>
      </c>
    </row>
    <row r="73" spans="1:5" ht="26.25">
      <c r="A73" s="14">
        <v>1301</v>
      </c>
      <c r="B73" s="3" t="s">
        <v>69</v>
      </c>
      <c r="C73" s="17">
        <v>610</v>
      </c>
      <c r="D73" s="10">
        <v>295.89999999999998</v>
      </c>
      <c r="E73" s="17">
        <f t="shared" si="1"/>
        <v>48.508196721311478</v>
      </c>
    </row>
    <row r="74" spans="1:5" ht="51.75">
      <c r="A74" s="14">
        <v>1400</v>
      </c>
      <c r="B74" s="3" t="s">
        <v>70</v>
      </c>
      <c r="C74" s="10">
        <f>C75</f>
        <v>12544.7</v>
      </c>
      <c r="D74" s="10">
        <f>D75</f>
        <v>11724.7</v>
      </c>
      <c r="E74" s="17">
        <f t="shared" si="1"/>
        <v>93.463374971103335</v>
      </c>
    </row>
    <row r="75" spans="1:5" ht="26.25">
      <c r="A75" s="14">
        <v>1403</v>
      </c>
      <c r="B75" s="3" t="s">
        <v>71</v>
      </c>
      <c r="C75" s="10">
        <v>12544.7</v>
      </c>
      <c r="D75" s="10">
        <v>11724.7</v>
      </c>
      <c r="E75" s="17">
        <f t="shared" si="1"/>
        <v>93.463374971103335</v>
      </c>
    </row>
    <row r="76" spans="1:5">
      <c r="A76" s="1"/>
      <c r="B76" s="3"/>
      <c r="C76" s="10"/>
      <c r="D76" s="10"/>
      <c r="E76" s="10"/>
    </row>
    <row r="77" spans="1:5">
      <c r="A77" s="1"/>
      <c r="B77" s="8" t="s">
        <v>72</v>
      </c>
      <c r="C77" s="20">
        <f>C74+C72+C69+C67+C62+C59+C54+C48+C44+C36</f>
        <v>278958.90000000002</v>
      </c>
      <c r="D77" s="20">
        <f>D74+D72+D69+D67+D62+D59+D54+D48+D44+D36</f>
        <v>191187.10000000003</v>
      </c>
      <c r="E77" s="20">
        <f>D77/C77%</f>
        <v>68.535938448280376</v>
      </c>
    </row>
    <row r="78" spans="1:5" ht="26.25">
      <c r="A78" s="1"/>
      <c r="B78" s="3" t="s">
        <v>73</v>
      </c>
      <c r="C78" s="17">
        <f>C34-C77</f>
        <v>-12210.500000000058</v>
      </c>
      <c r="D78" s="17">
        <f>D34-D77</f>
        <v>9729.4999999999709</v>
      </c>
      <c r="E78" s="10"/>
    </row>
    <row r="79" spans="1:5">
      <c r="A79" s="1"/>
      <c r="B79" s="3"/>
      <c r="C79" s="10"/>
      <c r="D79" s="11"/>
      <c r="E79" s="10"/>
    </row>
    <row r="80" spans="1:5" ht="26.25">
      <c r="A80" s="1"/>
      <c r="B80" s="3" t="s">
        <v>74</v>
      </c>
      <c r="C80" s="17">
        <f>C81+C82</f>
        <v>-100</v>
      </c>
      <c r="D80" s="17">
        <f>D81+D82</f>
        <v>3900</v>
      </c>
      <c r="E80" s="10"/>
    </row>
    <row r="81" spans="1:5" ht="51.75">
      <c r="A81" s="1"/>
      <c r="B81" s="3" t="s">
        <v>121</v>
      </c>
      <c r="C81" s="17">
        <v>3900</v>
      </c>
      <c r="D81" s="17">
        <v>3900</v>
      </c>
      <c r="E81" s="10"/>
    </row>
    <row r="82" spans="1:5" ht="57" customHeight="1">
      <c r="A82" s="1"/>
      <c r="B82" s="3" t="s">
        <v>75</v>
      </c>
      <c r="C82" s="17">
        <v>-4000</v>
      </c>
      <c r="D82" s="11">
        <v>0</v>
      </c>
      <c r="E82" s="10"/>
    </row>
    <row r="83" spans="1:5" ht="26.25">
      <c r="A83" s="1"/>
      <c r="B83" s="3" t="s">
        <v>76</v>
      </c>
      <c r="C83" s="10">
        <v>0</v>
      </c>
      <c r="D83" s="11">
        <v>0</v>
      </c>
      <c r="E83" s="10"/>
    </row>
    <row r="84" spans="1:5" ht="26.25">
      <c r="A84" s="1"/>
      <c r="B84" s="3" t="s">
        <v>77</v>
      </c>
      <c r="C84" s="17">
        <f>C85+C86</f>
        <v>12310.5</v>
      </c>
      <c r="D84" s="10">
        <f>D85+D86</f>
        <v>-13629.5</v>
      </c>
      <c r="E84" s="10"/>
    </row>
    <row r="85" spans="1:5">
      <c r="A85" s="1"/>
      <c r="B85" s="3" t="s">
        <v>78</v>
      </c>
      <c r="C85" s="10">
        <v>-270648.40000000002</v>
      </c>
      <c r="D85" s="10">
        <v>-205352.5</v>
      </c>
      <c r="E85" s="10"/>
    </row>
    <row r="86" spans="1:5">
      <c r="A86" s="1"/>
      <c r="B86" s="3" t="s">
        <v>79</v>
      </c>
      <c r="C86" s="10">
        <v>282958.90000000002</v>
      </c>
      <c r="D86" s="17">
        <v>191723</v>
      </c>
      <c r="E86" s="10"/>
    </row>
    <row r="87" spans="1:5">
      <c r="A87" s="1"/>
      <c r="B87" s="3"/>
      <c r="C87" s="10"/>
      <c r="D87" s="11"/>
      <c r="E87" s="10"/>
    </row>
    <row r="88" spans="1:5" ht="26.25">
      <c r="A88" s="1"/>
      <c r="B88" s="3" t="s">
        <v>80</v>
      </c>
      <c r="C88" s="17">
        <f>C80+C84</f>
        <v>12210.5</v>
      </c>
      <c r="D88" s="17">
        <f>D80+D84</f>
        <v>-9729.5</v>
      </c>
      <c r="E88" s="10"/>
    </row>
    <row r="92" spans="1:5">
      <c r="A92" s="25" t="s">
        <v>123</v>
      </c>
      <c r="B92" s="25"/>
    </row>
    <row r="93" spans="1:5">
      <c r="A93" s="25" t="s">
        <v>124</v>
      </c>
      <c r="B93" s="25"/>
      <c r="C93" s="23"/>
      <c r="D93" s="26" t="s">
        <v>125</v>
      </c>
      <c r="E93" s="26"/>
    </row>
    <row r="94" spans="1:5">
      <c r="D94" s="24" t="s">
        <v>126</v>
      </c>
      <c r="E94" s="24"/>
    </row>
    <row r="96" spans="1:5">
      <c r="A96" s="25" t="s">
        <v>127</v>
      </c>
      <c r="B96" s="25"/>
      <c r="C96" s="23"/>
      <c r="D96" s="27" t="s">
        <v>129</v>
      </c>
      <c r="E96" s="27"/>
    </row>
    <row r="97" spans="1:5">
      <c r="D97" s="24" t="s">
        <v>126</v>
      </c>
      <c r="E97" s="24"/>
    </row>
    <row r="99" spans="1:5">
      <c r="A99" s="25" t="s">
        <v>128</v>
      </c>
      <c r="B99" s="25"/>
      <c r="C99" s="23"/>
      <c r="D99" s="27" t="s">
        <v>130</v>
      </c>
      <c r="E99" s="27"/>
    </row>
    <row r="100" spans="1:5">
      <c r="D100" s="24" t="s">
        <v>126</v>
      </c>
      <c r="E100" s="24"/>
    </row>
  </sheetData>
  <mergeCells count="21">
    <mergeCell ref="B7:E7"/>
    <mergeCell ref="A10:D10"/>
    <mergeCell ref="A11:D11"/>
    <mergeCell ref="A12:D12"/>
    <mergeCell ref="A13:D13"/>
    <mergeCell ref="B6:E6"/>
    <mergeCell ref="B1:E1"/>
    <mergeCell ref="B2:E2"/>
    <mergeCell ref="B3:E3"/>
    <mergeCell ref="B4:E4"/>
    <mergeCell ref="B5:E5"/>
    <mergeCell ref="D100:E100"/>
    <mergeCell ref="A92:B92"/>
    <mergeCell ref="A93:B93"/>
    <mergeCell ref="A96:B96"/>
    <mergeCell ref="A99:B99"/>
    <mergeCell ref="D93:E93"/>
    <mergeCell ref="D96:E96"/>
    <mergeCell ref="D99:E99"/>
    <mergeCell ref="D94:E94"/>
    <mergeCell ref="D97:E97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</cp:lastModifiedBy>
  <cp:lastPrinted>2016-07-11T06:11:04Z</cp:lastPrinted>
  <dcterms:created xsi:type="dcterms:W3CDTF">2016-03-29T12:42:29Z</dcterms:created>
  <dcterms:modified xsi:type="dcterms:W3CDTF">2016-10-19T11:09:06Z</dcterms:modified>
</cp:coreProperties>
</file>