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1640"/>
  </bookViews>
  <sheets>
    <sheet name="Лист1 (2)" sheetId="4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0" i="4"/>
  <c r="C30"/>
  <c r="C54"/>
  <c r="D70"/>
  <c r="C70"/>
  <c r="D56"/>
  <c r="C56"/>
  <c r="E59"/>
  <c r="D83"/>
  <c r="D91" s="1"/>
  <c r="C83"/>
  <c r="E37" l="1"/>
  <c r="E38"/>
  <c r="E40"/>
  <c r="E42"/>
  <c r="E43"/>
  <c r="E45"/>
  <c r="E46"/>
  <c r="E47"/>
  <c r="E49"/>
  <c r="E50"/>
  <c r="E51"/>
  <c r="E52"/>
  <c r="E53"/>
  <c r="E57"/>
  <c r="E58"/>
  <c r="E60"/>
  <c r="E61"/>
  <c r="C36"/>
  <c r="C80" s="1"/>
  <c r="D36"/>
  <c r="C44"/>
  <c r="D44"/>
  <c r="C48"/>
  <c r="D48"/>
  <c r="C62"/>
  <c r="D62"/>
  <c r="E63"/>
  <c r="E64"/>
  <c r="C65"/>
  <c r="D65"/>
  <c r="E66"/>
  <c r="E67"/>
  <c r="E68"/>
  <c r="E69"/>
  <c r="E70"/>
  <c r="E71"/>
  <c r="C72"/>
  <c r="D72"/>
  <c r="E73"/>
  <c r="E74"/>
  <c r="C75"/>
  <c r="D75"/>
  <c r="E76"/>
  <c r="C77"/>
  <c r="D77"/>
  <c r="E78"/>
  <c r="C91"/>
  <c r="E31"/>
  <c r="E28"/>
  <c r="E27"/>
  <c r="E26"/>
  <c r="E25"/>
  <c r="E24"/>
  <c r="E22"/>
  <c r="E21"/>
  <c r="E20"/>
  <c r="D19"/>
  <c r="C19"/>
  <c r="C34" s="1"/>
  <c r="E44" l="1"/>
  <c r="E36"/>
  <c r="E77"/>
  <c r="E75"/>
  <c r="E72"/>
  <c r="E65"/>
  <c r="E62"/>
  <c r="E56"/>
  <c r="E48"/>
  <c r="D80"/>
  <c r="D34"/>
  <c r="E19"/>
  <c r="E30"/>
  <c r="E80" l="1"/>
  <c r="E34"/>
</calcChain>
</file>

<file path=xl/sharedStrings.xml><?xml version="1.0" encoding="utf-8"?>
<sst xmlns="http://schemas.openxmlformats.org/spreadsheetml/2006/main" count="140" uniqueCount="138">
  <si>
    <t>Кассовое исполнение</t>
  </si>
  <si>
    <t>% исполнения</t>
  </si>
  <si>
    <t>Доходы</t>
  </si>
  <si>
    <t>000 1000000000 0000 000</t>
  </si>
  <si>
    <t>Налоговые и неналоговые доходы</t>
  </si>
  <si>
    <t>000 1010000000 0000 000</t>
  </si>
  <si>
    <t>Налоги на прибыль, доходы</t>
  </si>
  <si>
    <t>000 1050000000 0000 000</t>
  </si>
  <si>
    <t>Налоги на совокупный  доход</t>
  </si>
  <si>
    <t>000 1080000000 0000 000</t>
  </si>
  <si>
    <t>Государственная пошлина</t>
  </si>
  <si>
    <t>000 1090000000 0000 000</t>
  </si>
  <si>
    <t xml:space="preserve">Задолженность и перерасчёты по отменённым налогам , сборам  и </t>
  </si>
  <si>
    <t xml:space="preserve">000 1110000000 0000 000 </t>
  </si>
  <si>
    <t>Доходы от использования имущества, находящегося в государственной и муниципальной собственности</t>
  </si>
  <si>
    <t>000 1120000000 0000 000</t>
  </si>
  <si>
    <t>Платежи при пользовании природными ресурсами</t>
  </si>
  <si>
    <t>000 1130000000 0000 000</t>
  </si>
  <si>
    <t>Доходы от оказания платных услуг (работ) и компенсации затрат  государства</t>
  </si>
  <si>
    <t>000 1140000000 0000 000</t>
  </si>
  <si>
    <t>Доходы от продажи материальных и нематериальных активов</t>
  </si>
  <si>
    <t>000 1160000000 0000 000</t>
  </si>
  <si>
    <t>Штрафы, санкции, возмещение ущерба</t>
  </si>
  <si>
    <t>000 1170000000 0000 000</t>
  </si>
  <si>
    <t>Прочие неналоговые доходы</t>
  </si>
  <si>
    <t>000 2000000000 0000 000</t>
  </si>
  <si>
    <t>Безвозмездные поступления</t>
  </si>
  <si>
    <t>000 2020000000 0000 000</t>
  </si>
  <si>
    <t>Безвозмездные поступления от других бюджетов бюджетной системы Российской Федерации</t>
  </si>
  <si>
    <t>000 2180000000 0000 000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</si>
  <si>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</si>
  <si>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000 2190000000 0000 000</t>
  </si>
  <si>
    <t>Возврат 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</si>
  <si>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</si>
  <si>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</si>
  <si>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</si>
  <si>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</si>
  <si>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</si>
  <si>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</si>
  <si>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</si>
  <si>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</si>
  <si>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</si>
  <si>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</si>
  <si>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</si>
  <si>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</si>
  <si>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</si>
  <si>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</si>
  <si>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</si>
  <si>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</si>
  <si>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</si>
  <si>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</si>
  <si>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</si>
  <si>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</si>
  <si>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</si>
  <si>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</si>
  <si>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</si>
  <si>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</si>
  <si>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</si>
  <si>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</si>
  <si>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</si>
  <si>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</si>
  <si>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</si>
  <si>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</si>
  <si>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</si>
  <si>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</si>
  <si>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СРЕДСТВА МАССОВОЙ ИНФОРМАЦИИ</t>
  </si>
  <si>
    <t>Телевидение и радиовещание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</si>
  <si>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</si>
  <si>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</si>
  <si>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</si>
  <si>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</si>
  <si>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</si>
  <si>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ВСЕГО  РАСХОДОВ</t>
  </si>
  <si>
    <t>Результат исполнения бюджета (дефицит «-», профицит «+»)</t>
  </si>
  <si>
    <t>Источники внутреннего финансирования дефицитов бюджетов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</si>
  <si>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</si>
  <si>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</si>
  <si>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</si>
  <si>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</t>
  </si>
  <si>
    <t>уменьшение</t>
  </si>
  <si>
    <t>Источники финансирования дефицита ВСЕГО</t>
  </si>
  <si>
    <t>Утверждено на текущий финансовый год решением о бюджете</t>
  </si>
  <si>
    <r>
      <t>Код бюджетной классификации (</t>
    </r>
    <r>
      <rPr>
        <i/>
        <sz val="10"/>
        <color theme="1"/>
        <rFont val="Times New Roman"/>
        <family val="1"/>
        <charset val="204"/>
      </rPr>
      <t>по доходам-группа, подгруппа; по расходам-раздел, подраздел; по источникам финансирования дефицита-группа, подгруппа, КОСГУ)</t>
    </r>
  </si>
  <si>
    <t>0100</t>
  </si>
  <si>
    <t>0103</t>
  </si>
  <si>
    <t>0104</t>
  </si>
  <si>
    <t>0106</t>
  </si>
  <si>
    <t>0111</t>
  </si>
  <si>
    <t>0113</t>
  </si>
  <si>
    <t>0300</t>
  </si>
  <si>
    <t>0304</t>
  </si>
  <si>
    <t>0309</t>
  </si>
  <si>
    <t>0314</t>
  </si>
  <si>
    <t>0400</t>
  </si>
  <si>
    <t>0405</t>
  </si>
  <si>
    <t>0408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</si>
  <si>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</si>
  <si>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</si>
  <si>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</si>
  <si>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</si>
  <si>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</si>
  <si>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</si>
  <si>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</si>
  <si>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</si>
  <si>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</si>
  <si>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0804</t>
  </si>
  <si>
    <t>Ежеквартальный отчет</t>
  </si>
  <si>
    <t>об исполнении бюджета муниципального образования</t>
  </si>
  <si>
    <t>Западнодвинский  район Тверской области</t>
  </si>
  <si>
    <t>(тыс. руб.)</t>
  </si>
  <si>
    <t xml:space="preserve">к Постановлению администрации Западнодвинского района  </t>
  </si>
  <si>
    <t>«Об утверждении отчета об исполнении</t>
  </si>
  <si>
    <t>бюджета  муниципального образования</t>
  </si>
  <si>
    <t xml:space="preserve">Западнодвинский  район Тверской области </t>
  </si>
  <si>
    <t>0105</t>
  </si>
  <si>
    <t>0401</t>
  </si>
  <si>
    <t>Общеэкономические вопросы</t>
  </si>
  <si>
    <t>Судебная система</t>
  </si>
  <si>
    <t>Получение бюджетных кредитов от от других бюджетов бюджетной системы Российской Федерации в валюте Российской Федерации</t>
  </si>
  <si>
    <t>Приложение 1</t>
  </si>
  <si>
    <t>(расшифровка подписи)</t>
  </si>
  <si>
    <t>Е.А. Иванова</t>
  </si>
  <si>
    <t>Н.В. Карагаева</t>
  </si>
  <si>
    <t xml:space="preserve">за 1 квартал 2017 г.»   </t>
  </si>
  <si>
    <t>за январь - март 2017 года</t>
  </si>
  <si>
    <t>(ежеквартально, начиная с отчета на 1 апреля 2017 года)</t>
  </si>
  <si>
    <t>0703</t>
  </si>
  <si>
    <t>Дополнительное образование детей</t>
  </si>
  <si>
    <t>0500</t>
  </si>
  <si>
    <t>0502</t>
  </si>
  <si>
    <t>ЖИЛИЩНО-КОММУНАЛЬНОЕ ХОЗЯЙСТВО</t>
  </si>
  <si>
    <t>Коммунальное хозяйство</t>
  </si>
  <si>
    <t>Начальник бюджетного отдела _______________________________</t>
  </si>
  <si>
    <t>Заведующая  финансовым отделом</t>
  </si>
  <si>
    <t>администрации Западнодвинского района ________________________</t>
  </si>
  <si>
    <t>Начальник отдела доходов                      _____________________________</t>
  </si>
  <si>
    <t>С.В. Дроздова</t>
  </si>
  <si>
    <t xml:space="preserve">Тверской области от  28.04.2016 г. 2017 г. №  65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</si>
</sst>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Courier New"/>
      <family val="3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sz val="10"/>
      <color rgb="FF000000"/>
      <name val="Arial"/>
      <family val="2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right" wrapText="1"/>
    </xf>
    <xf numFmtId="164" fontId="7" fillId="0" borderId="1" xfId="0" applyNumberFormat="1" applyFont="1" applyBorder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65" fontId="5" fillId="0" borderId="1" xfId="0" applyNumberFormat="1" applyFont="1" applyBorder="1" applyAlignment="1">
      <alignment horizontal="right" wrapText="1"/>
    </xf>
    <xf numFmtId="165" fontId="7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0" fontId="0" fillId="0" borderId="0" xfId="0" applyBorder="1"/>
    <xf numFmtId="0" fontId="11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3"/>
  <sheetViews>
    <sheetView tabSelected="1" workbookViewId="0">
      <selection activeCell="B3" sqref="B3:E3"/>
    </sheetView>
  </sheetViews>
  <sheetFormatPr defaultRowHeight="15"/>
  <cols>
    <col min="1" max="1" width="27.28515625" customWidth="1"/>
    <col min="2" max="2" width="36.42578125" customWidth="1"/>
    <col min="3" max="3" width="12.7109375" customWidth="1"/>
    <col min="4" max="4" width="11.7109375" customWidth="1"/>
    <col min="5" max="5" width="9.28515625" customWidth="1"/>
  </cols>
  <sheetData>
    <row r="1" spans="1:5">
      <c r="B1" s="29" t="s">
        <v>119</v>
      </c>
      <c r="C1" s="29"/>
      <c r="D1" s="29"/>
      <c r="E1" s="29"/>
    </row>
    <row r="2" spans="1:5" ht="15.75">
      <c r="A2" s="18"/>
      <c r="B2" s="29" t="s">
        <v>110</v>
      </c>
      <c r="C2" s="29"/>
      <c r="D2" s="29"/>
      <c r="E2" s="29"/>
    </row>
    <row r="3" spans="1:5" ht="15.75">
      <c r="B3" s="28" t="s">
        <v>137</v>
      </c>
      <c r="C3" s="28"/>
      <c r="D3" s="28"/>
      <c r="E3" s="28"/>
    </row>
    <row r="4" spans="1:5" ht="15.75">
      <c r="B4" s="28" t="s">
        <v>111</v>
      </c>
      <c r="C4" s="28"/>
      <c r="D4" s="28"/>
      <c r="E4" s="28"/>
    </row>
    <row r="5" spans="1:5" ht="15.75">
      <c r="B5" s="28" t="s">
        <v>112</v>
      </c>
      <c r="C5" s="28"/>
      <c r="D5" s="28"/>
      <c r="E5" s="28"/>
    </row>
    <row r="6" spans="1:5" ht="15.75">
      <c r="B6" s="28" t="s">
        <v>113</v>
      </c>
      <c r="C6" s="28"/>
      <c r="D6" s="28"/>
      <c r="E6" s="28"/>
    </row>
    <row r="7" spans="1:5" ht="15.75">
      <c r="B7" s="28" t="s">
        <v>123</v>
      </c>
      <c r="C7" s="28"/>
      <c r="D7" s="28"/>
      <c r="E7" s="28"/>
    </row>
    <row r="9" spans="1:5" ht="15.75">
      <c r="B9" s="19" t="s">
        <v>106</v>
      </c>
    </row>
    <row r="10" spans="1:5" ht="15.75">
      <c r="A10" s="30" t="s">
        <v>107</v>
      </c>
      <c r="B10" s="30"/>
      <c r="C10" s="30"/>
      <c r="D10" s="30"/>
    </row>
    <row r="11" spans="1:5" ht="15.75">
      <c r="A11" s="30" t="s">
        <v>108</v>
      </c>
      <c r="B11" s="30"/>
      <c r="C11" s="30"/>
      <c r="D11" s="30"/>
    </row>
    <row r="12" spans="1:5" ht="15.75">
      <c r="A12" s="30" t="s">
        <v>124</v>
      </c>
      <c r="B12" s="30"/>
      <c r="C12" s="30"/>
      <c r="D12" s="30"/>
    </row>
    <row r="13" spans="1:5" ht="15.75">
      <c r="A13" s="30" t="s">
        <v>125</v>
      </c>
      <c r="B13" s="30"/>
      <c r="C13" s="30"/>
      <c r="D13" s="30"/>
    </row>
    <row r="14" spans="1:5" ht="15.75">
      <c r="A14" s="19"/>
      <c r="B14" s="15" t="s">
        <v>109</v>
      </c>
      <c r="C14" s="19"/>
      <c r="D14" s="19"/>
    </row>
    <row r="16" spans="1:5" ht="94.5" customHeight="1">
      <c r="A16" s="2" t="s">
        <v>82</v>
      </c>
      <c r="B16" s="1"/>
      <c r="C16" s="2" t="s">
        <v>81</v>
      </c>
      <c r="D16" s="2" t="s">
        <v>0</v>
      </c>
      <c r="E16" s="2" t="s">
        <v>1</v>
      </c>
    </row>
    <row r="17" spans="1:5">
      <c r="A17" s="4">
        <v>1</v>
      </c>
      <c r="B17" s="4">
        <v>2</v>
      </c>
      <c r="C17" s="4">
        <v>3</v>
      </c>
      <c r="D17" s="4">
        <v>4</v>
      </c>
      <c r="E17" s="4">
        <v>5</v>
      </c>
    </row>
    <row r="18" spans="1:5" ht="15.75">
      <c r="A18" s="5"/>
      <c r="B18" s="6" t="s">
        <v>2</v>
      </c>
      <c r="C18" s="9"/>
      <c r="D18" s="9"/>
      <c r="E18" s="16"/>
    </row>
    <row r="19" spans="1:5" ht="27">
      <c r="A19" s="7" t="s">
        <v>3</v>
      </c>
      <c r="B19" s="8" t="s">
        <v>4</v>
      </c>
      <c r="C19" s="16">
        <f>C20+C21+C22+C23+C24+C25+C26+C27+C28+C29</f>
        <v>103920</v>
      </c>
      <c r="D19" s="16">
        <f>D20+D21+D22+D23+D24+D25+D26+D27+D28+D29</f>
        <v>20802.3</v>
      </c>
      <c r="E19" s="16">
        <f>D19/C19%</f>
        <v>20.01760969976905</v>
      </c>
    </row>
    <row r="20" spans="1:5">
      <c r="A20" s="1" t="s">
        <v>5</v>
      </c>
      <c r="B20" s="3" t="s">
        <v>6</v>
      </c>
      <c r="C20" s="17">
        <v>82126</v>
      </c>
      <c r="D20" s="17">
        <v>17290.099999999999</v>
      </c>
      <c r="E20" s="17">
        <f>D20/C20%</f>
        <v>21.053137861335021</v>
      </c>
    </row>
    <row r="21" spans="1:5">
      <c r="A21" s="1" t="s">
        <v>7</v>
      </c>
      <c r="B21" s="3" t="s">
        <v>8</v>
      </c>
      <c r="C21" s="17">
        <v>9756.5</v>
      </c>
      <c r="D21" s="17">
        <v>1770.5</v>
      </c>
      <c r="E21" s="17">
        <f t="shared" ref="E21:E31" si="0">D21/C21%</f>
        <v>18.146876441346794</v>
      </c>
    </row>
    <row r="22" spans="1:5">
      <c r="A22" s="1" t="s">
        <v>9</v>
      </c>
      <c r="B22" s="3" t="s">
        <v>10</v>
      </c>
      <c r="C22" s="22">
        <v>1023</v>
      </c>
      <c r="D22" s="22">
        <v>279.2</v>
      </c>
      <c r="E22" s="17">
        <f t="shared" si="0"/>
        <v>27.292277614858257</v>
      </c>
    </row>
    <row r="23" spans="1:5" ht="26.25">
      <c r="A23" s="1" t="s">
        <v>11</v>
      </c>
      <c r="B23" s="3" t="s">
        <v>12</v>
      </c>
      <c r="C23" s="22">
        <v>0</v>
      </c>
      <c r="D23" s="22">
        <v>0</v>
      </c>
      <c r="E23" s="17">
        <v>0</v>
      </c>
    </row>
    <row r="24" spans="1:5" ht="39">
      <c r="A24" s="1" t="s">
        <v>13</v>
      </c>
      <c r="B24" s="3" t="s">
        <v>14</v>
      </c>
      <c r="C24" s="22">
        <v>2471.5</v>
      </c>
      <c r="D24" s="22">
        <v>718.7</v>
      </c>
      <c r="E24" s="17">
        <f t="shared" si="0"/>
        <v>29.07950637264819</v>
      </c>
    </row>
    <row r="25" spans="1:5" ht="26.25">
      <c r="A25" s="1" t="s">
        <v>15</v>
      </c>
      <c r="B25" s="3" t="s">
        <v>16</v>
      </c>
      <c r="C25" s="22">
        <v>742.2</v>
      </c>
      <c r="D25" s="22">
        <v>63.2</v>
      </c>
      <c r="E25" s="17">
        <f t="shared" si="0"/>
        <v>8.5152250067367277</v>
      </c>
    </row>
    <row r="26" spans="1:5" ht="26.25">
      <c r="A26" s="1" t="s">
        <v>17</v>
      </c>
      <c r="B26" s="3" t="s">
        <v>18</v>
      </c>
      <c r="C26" s="22">
        <v>18.5</v>
      </c>
      <c r="D26" s="22">
        <v>240</v>
      </c>
      <c r="E26" s="17">
        <f t="shared" si="0"/>
        <v>1297.2972972972973</v>
      </c>
    </row>
    <row r="27" spans="1:5" ht="26.25">
      <c r="A27" s="1" t="s">
        <v>19</v>
      </c>
      <c r="B27" s="3" t="s">
        <v>20</v>
      </c>
      <c r="C27" s="22">
        <v>6200</v>
      </c>
      <c r="D27" s="22">
        <v>113</v>
      </c>
      <c r="E27" s="17">
        <f t="shared" si="0"/>
        <v>1.8225806451612903</v>
      </c>
    </row>
    <row r="28" spans="1:5">
      <c r="A28" s="1" t="s">
        <v>21</v>
      </c>
      <c r="B28" s="3" t="s">
        <v>22</v>
      </c>
      <c r="C28" s="22">
        <v>1582.3</v>
      </c>
      <c r="D28" s="22">
        <v>327.60000000000002</v>
      </c>
      <c r="E28" s="17">
        <f t="shared" si="0"/>
        <v>20.704038425077421</v>
      </c>
    </row>
    <row r="29" spans="1:5">
      <c r="A29" s="1" t="s">
        <v>23</v>
      </c>
      <c r="B29" s="3" t="s">
        <v>24</v>
      </c>
      <c r="C29" s="22"/>
      <c r="D29" s="22"/>
      <c r="E29" s="17">
        <v>0</v>
      </c>
    </row>
    <row r="30" spans="1:5" ht="27">
      <c r="A30" s="7" t="s">
        <v>25</v>
      </c>
      <c r="B30" s="8" t="s">
        <v>26</v>
      </c>
      <c r="C30" s="16">
        <f>C31+C32+C33</f>
        <v>156056.20000000001</v>
      </c>
      <c r="D30" s="16">
        <f>D31+D32+D33</f>
        <v>35759.199999999997</v>
      </c>
      <c r="E30" s="17">
        <f t="shared" si="0"/>
        <v>22.914309075832932</v>
      </c>
    </row>
    <row r="31" spans="1:5" ht="39">
      <c r="A31" s="1" t="s">
        <v>27</v>
      </c>
      <c r="B31" s="3" t="s">
        <v>28</v>
      </c>
      <c r="C31" s="22">
        <v>156056.20000000001</v>
      </c>
      <c r="D31" s="22">
        <v>35303.199999999997</v>
      </c>
      <c r="E31" s="17">
        <f t="shared" si="0"/>
        <v>22.622106651321765</v>
      </c>
    </row>
    <row r="32" spans="1:5" ht="90">
      <c r="A32" s="1" t="s">
        <v>29</v>
      </c>
      <c r="B32" s="3" t="s">
        <v>30</v>
      </c>
      <c r="C32" s="22"/>
      <c r="D32" s="22">
        <v>456</v>
      </c>
      <c r="E32" s="17">
        <v>0</v>
      </c>
    </row>
    <row r="33" spans="1:5" ht="51.75">
      <c r="A33" s="1" t="s">
        <v>31</v>
      </c>
      <c r="B33" s="3" t="s">
        <v>32</v>
      </c>
      <c r="C33" s="22"/>
      <c r="D33" s="22">
        <v>0</v>
      </c>
      <c r="E33" s="17">
        <v>0</v>
      </c>
    </row>
    <row r="34" spans="1:5">
      <c r="A34" s="5"/>
      <c r="B34" s="8" t="s">
        <v>33</v>
      </c>
      <c r="C34" s="16">
        <f>C30+C19</f>
        <v>259976.2</v>
      </c>
      <c r="D34" s="16">
        <f>D30+D19</f>
        <v>56561.5</v>
      </c>
      <c r="E34" s="16">
        <f>D34/C34%</f>
        <v>21.756414625646499</v>
      </c>
    </row>
    <row r="35" spans="1:5" ht="15.75">
      <c r="A35" s="5"/>
      <c r="B35" s="6" t="s">
        <v>34</v>
      </c>
      <c r="C35" s="9"/>
      <c r="D35" s="9"/>
      <c r="E35" s="11"/>
    </row>
    <row r="36" spans="1:5">
      <c r="A36" s="13" t="s">
        <v>83</v>
      </c>
      <c r="B36" s="12" t="s">
        <v>35</v>
      </c>
      <c r="C36" s="10">
        <f>C37+C38+C40+C41+C42+C43+C39</f>
        <v>35400.1</v>
      </c>
      <c r="D36" s="10">
        <f>D37+D38+D40+D41+D42+D43</f>
        <v>7009.3</v>
      </c>
      <c r="E36" s="17">
        <f>D36/C36%</f>
        <v>19.800226553032338</v>
      </c>
    </row>
    <row r="37" spans="1:5" ht="51" customHeight="1">
      <c r="A37" s="14" t="s">
        <v>84</v>
      </c>
      <c r="B37" s="3" t="s">
        <v>36</v>
      </c>
      <c r="C37" s="17">
        <v>612</v>
      </c>
      <c r="D37" s="10">
        <v>134.1</v>
      </c>
      <c r="E37" s="17">
        <f t="shared" ref="E37:E78" si="1">D37/C37%</f>
        <v>21.911764705882351</v>
      </c>
    </row>
    <row r="38" spans="1:5" ht="64.5">
      <c r="A38" s="14" t="s">
        <v>85</v>
      </c>
      <c r="B38" s="3" t="s">
        <v>37</v>
      </c>
      <c r="C38" s="10">
        <v>24304.799999999999</v>
      </c>
      <c r="D38" s="10">
        <v>4591.2</v>
      </c>
      <c r="E38" s="17">
        <f t="shared" si="1"/>
        <v>18.890095783548929</v>
      </c>
    </row>
    <row r="39" spans="1:5" hidden="1">
      <c r="A39" s="14" t="s">
        <v>114</v>
      </c>
      <c r="B39" s="3" t="s">
        <v>117</v>
      </c>
      <c r="C39" s="10"/>
      <c r="D39" s="10"/>
      <c r="E39" s="17"/>
    </row>
    <row r="40" spans="1:5" ht="51.75">
      <c r="A40" s="14" t="s">
        <v>86</v>
      </c>
      <c r="B40" s="3" t="s">
        <v>38</v>
      </c>
      <c r="C40" s="10">
        <v>5900.1</v>
      </c>
      <c r="D40" s="10">
        <v>1377.5</v>
      </c>
      <c r="E40" s="17">
        <f t="shared" si="1"/>
        <v>23.347061914204843</v>
      </c>
    </row>
    <row r="41" spans="1:5" hidden="1">
      <c r="A41" s="14"/>
      <c r="B41" s="3"/>
      <c r="C41" s="10"/>
      <c r="D41" s="10"/>
      <c r="E41" s="17"/>
    </row>
    <row r="42" spans="1:5">
      <c r="A42" s="14" t="s">
        <v>87</v>
      </c>
      <c r="B42" s="3" t="s">
        <v>39</v>
      </c>
      <c r="C42" s="17">
        <v>50</v>
      </c>
      <c r="D42" s="10"/>
      <c r="E42" s="17">
        <f t="shared" si="1"/>
        <v>0</v>
      </c>
    </row>
    <row r="43" spans="1:5">
      <c r="A43" s="14" t="s">
        <v>88</v>
      </c>
      <c r="B43" s="3" t="s">
        <v>40</v>
      </c>
      <c r="C43" s="17">
        <v>4533.2</v>
      </c>
      <c r="D43" s="10">
        <v>906.5</v>
      </c>
      <c r="E43" s="17">
        <f t="shared" si="1"/>
        <v>19.996911673872759</v>
      </c>
    </row>
    <row r="44" spans="1:5" ht="39">
      <c r="A44" s="14" t="s">
        <v>89</v>
      </c>
      <c r="B44" s="3" t="s">
        <v>41</v>
      </c>
      <c r="C44" s="10">
        <f>C45+C46+C47</f>
        <v>1815.6</v>
      </c>
      <c r="D44" s="17">
        <f>D45+D46+D47</f>
        <v>263</v>
      </c>
      <c r="E44" s="17">
        <f t="shared" si="1"/>
        <v>14.485569508702358</v>
      </c>
    </row>
    <row r="45" spans="1:5">
      <c r="A45" s="14" t="s">
        <v>90</v>
      </c>
      <c r="B45" s="3" t="s">
        <v>42</v>
      </c>
      <c r="C45" s="10">
        <v>451.3</v>
      </c>
      <c r="D45" s="10">
        <v>82.3</v>
      </c>
      <c r="E45" s="17">
        <f t="shared" si="1"/>
        <v>18.236206514513626</v>
      </c>
    </row>
    <row r="46" spans="1:5" ht="51.75">
      <c r="A46" s="14" t="s">
        <v>91</v>
      </c>
      <c r="B46" s="3" t="s">
        <v>43</v>
      </c>
      <c r="C46" s="10">
        <v>1223.3</v>
      </c>
      <c r="D46" s="10">
        <v>180.7</v>
      </c>
      <c r="E46" s="17">
        <f t="shared" si="1"/>
        <v>14.771519659936239</v>
      </c>
    </row>
    <row r="47" spans="1:5" ht="39">
      <c r="A47" s="14" t="s">
        <v>92</v>
      </c>
      <c r="B47" s="3" t="s">
        <v>44</v>
      </c>
      <c r="C47" s="17">
        <v>141</v>
      </c>
      <c r="D47" s="17">
        <v>0</v>
      </c>
      <c r="E47" s="17">
        <f t="shared" si="1"/>
        <v>0</v>
      </c>
    </row>
    <row r="48" spans="1:5">
      <c r="A48" s="14" t="s">
        <v>93</v>
      </c>
      <c r="B48" s="3" t="s">
        <v>45</v>
      </c>
      <c r="C48" s="17">
        <f>C50+C51+C52+C53+C49</f>
        <v>27841.200000000001</v>
      </c>
      <c r="D48" s="17">
        <f>D50+D51+D52+D53+D49</f>
        <v>3920.1</v>
      </c>
      <c r="E48" s="17">
        <f t="shared" si="1"/>
        <v>14.080212059825005</v>
      </c>
    </row>
    <row r="49" spans="1:5">
      <c r="A49" s="14" t="s">
        <v>115</v>
      </c>
      <c r="B49" s="3" t="s">
        <v>116</v>
      </c>
      <c r="C49" s="17">
        <v>100</v>
      </c>
      <c r="D49" s="17">
        <v>0</v>
      </c>
      <c r="E49" s="17">
        <f t="shared" si="1"/>
        <v>0</v>
      </c>
    </row>
    <row r="50" spans="1:5">
      <c r="A50" s="14" t="s">
        <v>94</v>
      </c>
      <c r="B50" s="3" t="s">
        <v>46</v>
      </c>
      <c r="C50" s="17">
        <v>79.599999999999994</v>
      </c>
      <c r="D50" s="17">
        <v>0</v>
      </c>
      <c r="E50" s="17">
        <f t="shared" si="1"/>
        <v>0</v>
      </c>
    </row>
    <row r="51" spans="1:5">
      <c r="A51" s="14" t="s">
        <v>95</v>
      </c>
      <c r="B51" s="3" t="s">
        <v>47</v>
      </c>
      <c r="C51" s="10">
        <v>2689.7</v>
      </c>
      <c r="D51" s="10">
        <v>850.4</v>
      </c>
      <c r="E51" s="17">
        <f t="shared" si="1"/>
        <v>31.616908948953416</v>
      </c>
    </row>
    <row r="52" spans="1:5">
      <c r="A52" s="14" t="s">
        <v>96</v>
      </c>
      <c r="B52" s="3" t="s">
        <v>48</v>
      </c>
      <c r="C52" s="10">
        <v>24889.9</v>
      </c>
      <c r="D52" s="10">
        <v>3069.7</v>
      </c>
      <c r="E52" s="17">
        <f t="shared" si="1"/>
        <v>12.333115038630126</v>
      </c>
    </row>
    <row r="53" spans="1:5" ht="26.25">
      <c r="A53" s="14" t="s">
        <v>97</v>
      </c>
      <c r="B53" s="3" t="s">
        <v>49</v>
      </c>
      <c r="C53" s="17">
        <v>82</v>
      </c>
      <c r="D53" s="17">
        <v>0</v>
      </c>
      <c r="E53" s="17">
        <f t="shared" si="1"/>
        <v>0</v>
      </c>
    </row>
    <row r="54" spans="1:5" ht="26.25">
      <c r="A54" s="14" t="s">
        <v>128</v>
      </c>
      <c r="B54" s="3" t="s">
        <v>130</v>
      </c>
      <c r="C54" s="17">
        <f>C55</f>
        <v>3</v>
      </c>
      <c r="D54" s="17">
        <v>0</v>
      </c>
      <c r="E54" s="17">
        <v>0</v>
      </c>
    </row>
    <row r="55" spans="1:5">
      <c r="A55" s="14" t="s">
        <v>129</v>
      </c>
      <c r="B55" s="3" t="s">
        <v>131</v>
      </c>
      <c r="C55" s="17">
        <v>3</v>
      </c>
      <c r="D55" s="17">
        <v>0</v>
      </c>
      <c r="E55" s="17">
        <v>0</v>
      </c>
    </row>
    <row r="56" spans="1:5">
      <c r="A56" s="14" t="s">
        <v>98</v>
      </c>
      <c r="B56" s="3" t="s">
        <v>50</v>
      </c>
      <c r="C56" s="10">
        <f>C57+C58+C60+C61+C59</f>
        <v>149774.6</v>
      </c>
      <c r="D56" s="10">
        <f>D57+D58+D60+D61+D59</f>
        <v>28966.799999999999</v>
      </c>
      <c r="E56" s="17">
        <f t="shared" si="1"/>
        <v>19.340261966982382</v>
      </c>
    </row>
    <row r="57" spans="1:5">
      <c r="A57" s="14" t="s">
        <v>99</v>
      </c>
      <c r="B57" s="3" t="s">
        <v>51</v>
      </c>
      <c r="C57" s="10">
        <v>48533.599999999999</v>
      </c>
      <c r="D57" s="21">
        <v>8847.7000000000007</v>
      </c>
      <c r="E57" s="17">
        <f t="shared" si="1"/>
        <v>18.230050933786078</v>
      </c>
    </row>
    <row r="58" spans="1:5">
      <c r="A58" s="14" t="s">
        <v>100</v>
      </c>
      <c r="B58" s="3" t="s">
        <v>52</v>
      </c>
      <c r="C58" s="10">
        <v>88137.1</v>
      </c>
      <c r="D58" s="21">
        <v>17955.599999999999</v>
      </c>
      <c r="E58" s="17">
        <f t="shared" si="1"/>
        <v>20.372351711140933</v>
      </c>
    </row>
    <row r="59" spans="1:5">
      <c r="A59" s="14" t="s">
        <v>126</v>
      </c>
      <c r="B59" s="3" t="s">
        <v>127</v>
      </c>
      <c r="C59" s="10">
        <v>9898.9</v>
      </c>
      <c r="D59" s="21">
        <v>1734.2</v>
      </c>
      <c r="E59" s="17">
        <f t="shared" si="1"/>
        <v>17.51911828587015</v>
      </c>
    </row>
    <row r="60" spans="1:5" ht="16.5" customHeight="1">
      <c r="A60" s="14" t="s">
        <v>101</v>
      </c>
      <c r="B60" s="3" t="s">
        <v>53</v>
      </c>
      <c r="C60" s="10">
        <v>1113.8</v>
      </c>
      <c r="D60" s="10">
        <v>16.8</v>
      </c>
      <c r="E60" s="17">
        <f t="shared" si="1"/>
        <v>1.5083497934997308</v>
      </c>
    </row>
    <row r="61" spans="1:5">
      <c r="A61" s="14" t="s">
        <v>102</v>
      </c>
      <c r="B61" s="3" t="s">
        <v>54</v>
      </c>
      <c r="C61" s="10">
        <v>2091.1999999999998</v>
      </c>
      <c r="D61" s="17">
        <v>412.5</v>
      </c>
      <c r="E61" s="17">
        <f t="shared" si="1"/>
        <v>19.725516449885234</v>
      </c>
    </row>
    <row r="62" spans="1:5">
      <c r="A62" s="14" t="s">
        <v>103</v>
      </c>
      <c r="B62" s="3" t="s">
        <v>55</v>
      </c>
      <c r="C62" s="21">
        <f>C63+C64</f>
        <v>16290.6</v>
      </c>
      <c r="D62" s="21">
        <f>D63+D64</f>
        <v>3385.5</v>
      </c>
      <c r="E62" s="17">
        <f t="shared" si="1"/>
        <v>20.781923317741519</v>
      </c>
    </row>
    <row r="63" spans="1:5">
      <c r="A63" s="14" t="s">
        <v>104</v>
      </c>
      <c r="B63" s="3" t="s">
        <v>56</v>
      </c>
      <c r="C63" s="21">
        <v>14258</v>
      </c>
      <c r="D63" s="17">
        <v>2928.1</v>
      </c>
      <c r="E63" s="17">
        <f t="shared" si="1"/>
        <v>20.536540889325288</v>
      </c>
    </row>
    <row r="64" spans="1:5" ht="26.25">
      <c r="A64" s="14" t="s">
        <v>105</v>
      </c>
      <c r="B64" s="3" t="s">
        <v>57</v>
      </c>
      <c r="C64" s="10">
        <v>2032.6</v>
      </c>
      <c r="D64" s="17">
        <v>457.4</v>
      </c>
      <c r="E64" s="17">
        <f t="shared" si="1"/>
        <v>22.503197874643313</v>
      </c>
    </row>
    <row r="65" spans="1:5">
      <c r="A65" s="14">
        <v>1000</v>
      </c>
      <c r="B65" s="3" t="s">
        <v>58</v>
      </c>
      <c r="C65" s="17">
        <f>C66+C67+C68+C69</f>
        <v>16846.2</v>
      </c>
      <c r="D65" s="10">
        <f>D66+D67+D68+D69</f>
        <v>1269.9000000000001</v>
      </c>
      <c r="E65" s="17">
        <f t="shared" si="1"/>
        <v>7.5381985254834918</v>
      </c>
    </row>
    <row r="66" spans="1:5">
      <c r="A66" s="14">
        <v>1001</v>
      </c>
      <c r="B66" s="3" t="s">
        <v>59</v>
      </c>
      <c r="C66" s="17">
        <v>600</v>
      </c>
      <c r="D66" s="10">
        <v>91.1</v>
      </c>
      <c r="E66" s="17">
        <f t="shared" si="1"/>
        <v>15.183333333333332</v>
      </c>
    </row>
    <row r="67" spans="1:5">
      <c r="A67" s="14">
        <v>1003</v>
      </c>
      <c r="B67" s="3" t="s">
        <v>60</v>
      </c>
      <c r="C67" s="10">
        <v>1634.5</v>
      </c>
      <c r="D67" s="10">
        <v>435.4</v>
      </c>
      <c r="E67" s="17">
        <f t="shared" si="1"/>
        <v>26.638115631691651</v>
      </c>
    </row>
    <row r="68" spans="1:5">
      <c r="A68" s="14">
        <v>1004</v>
      </c>
      <c r="B68" s="3" t="s">
        <v>61</v>
      </c>
      <c r="C68" s="10">
        <v>13863.7</v>
      </c>
      <c r="D68" s="10">
        <v>606.20000000000005</v>
      </c>
      <c r="E68" s="17">
        <f t="shared" si="1"/>
        <v>4.372570093120884</v>
      </c>
    </row>
    <row r="69" spans="1:5" ht="26.25">
      <c r="A69" s="14">
        <v>1006</v>
      </c>
      <c r="B69" s="3" t="s">
        <v>62</v>
      </c>
      <c r="C69" s="17">
        <v>748</v>
      </c>
      <c r="D69" s="10">
        <v>137.19999999999999</v>
      </c>
      <c r="E69" s="17">
        <f t="shared" si="1"/>
        <v>18.342245989304811</v>
      </c>
    </row>
    <row r="70" spans="1:5">
      <c r="A70" s="14">
        <v>1100</v>
      </c>
      <c r="B70" s="3" t="s">
        <v>63</v>
      </c>
      <c r="C70" s="10">
        <f>C71</f>
        <v>7154.4</v>
      </c>
      <c r="D70" s="10">
        <f>D71</f>
        <v>2033.2</v>
      </c>
      <c r="E70" s="17">
        <f t="shared" si="1"/>
        <v>28.418875097841891</v>
      </c>
    </row>
    <row r="71" spans="1:5">
      <c r="A71" s="14">
        <v>1102</v>
      </c>
      <c r="B71" s="3" t="s">
        <v>64</v>
      </c>
      <c r="C71" s="10">
        <v>7154.4</v>
      </c>
      <c r="D71" s="10">
        <v>2033.2</v>
      </c>
      <c r="E71" s="17">
        <f t="shared" si="1"/>
        <v>28.418875097841891</v>
      </c>
    </row>
    <row r="72" spans="1:5">
      <c r="A72" s="14">
        <v>1200</v>
      </c>
      <c r="B72" s="3" t="s">
        <v>65</v>
      </c>
      <c r="C72" s="21">
        <f>C73+C74</f>
        <v>1739.6</v>
      </c>
      <c r="D72" s="21">
        <f>D73+D74</f>
        <v>652</v>
      </c>
      <c r="E72" s="17">
        <f t="shared" si="1"/>
        <v>37.479880432283281</v>
      </c>
    </row>
    <row r="73" spans="1:5">
      <c r="A73" s="14">
        <v>1201</v>
      </c>
      <c r="B73" s="3" t="s">
        <v>66</v>
      </c>
      <c r="C73" s="10">
        <v>1169.5999999999999</v>
      </c>
      <c r="D73" s="17">
        <v>302</v>
      </c>
      <c r="E73" s="17">
        <f t="shared" si="1"/>
        <v>25.820793433652533</v>
      </c>
    </row>
    <row r="74" spans="1:5" ht="26.25">
      <c r="A74" s="14">
        <v>1204</v>
      </c>
      <c r="B74" s="3" t="s">
        <v>67</v>
      </c>
      <c r="C74" s="17">
        <v>570</v>
      </c>
      <c r="D74" s="17">
        <v>350</v>
      </c>
      <c r="E74" s="17">
        <f t="shared" si="1"/>
        <v>61.403508771929822</v>
      </c>
    </row>
    <row r="75" spans="1:5" ht="29.25" customHeight="1">
      <c r="A75" s="14">
        <v>1300</v>
      </c>
      <c r="B75" s="3" t="s">
        <v>68</v>
      </c>
      <c r="C75" s="17">
        <f>C76</f>
        <v>351.9</v>
      </c>
      <c r="D75" s="10">
        <f>D76</f>
        <v>57.6</v>
      </c>
      <c r="E75" s="17">
        <f t="shared" si="1"/>
        <v>16.368286445012789</v>
      </c>
    </row>
    <row r="76" spans="1:5" ht="26.25">
      <c r="A76" s="14">
        <v>1301</v>
      </c>
      <c r="B76" s="3" t="s">
        <v>69</v>
      </c>
      <c r="C76" s="17">
        <v>351.9</v>
      </c>
      <c r="D76" s="10">
        <v>57.6</v>
      </c>
      <c r="E76" s="17">
        <f t="shared" si="1"/>
        <v>16.368286445012789</v>
      </c>
    </row>
    <row r="77" spans="1:5" ht="51.75">
      <c r="A77" s="14">
        <v>1400</v>
      </c>
      <c r="B77" s="3" t="s">
        <v>70</v>
      </c>
      <c r="C77" s="10">
        <f>C78</f>
        <v>4936.7</v>
      </c>
      <c r="D77" s="10">
        <f>D78</f>
        <v>820.4</v>
      </c>
      <c r="E77" s="17">
        <f t="shared" si="1"/>
        <v>16.618388802236311</v>
      </c>
    </row>
    <row r="78" spans="1:5" ht="26.25">
      <c r="A78" s="14">
        <v>1403</v>
      </c>
      <c r="B78" s="3" t="s">
        <v>71</v>
      </c>
      <c r="C78" s="10">
        <v>4936.7</v>
      </c>
      <c r="D78" s="10">
        <v>820.4</v>
      </c>
      <c r="E78" s="17">
        <f t="shared" si="1"/>
        <v>16.618388802236311</v>
      </c>
    </row>
    <row r="79" spans="1:5">
      <c r="A79" s="1"/>
      <c r="B79" s="3"/>
      <c r="C79" s="10"/>
      <c r="D79" s="10"/>
      <c r="E79" s="10"/>
    </row>
    <row r="80" spans="1:5">
      <c r="A80" s="1"/>
      <c r="B80" s="8" t="s">
        <v>72</v>
      </c>
      <c r="C80" s="20">
        <f>C77+C75+C72+C70+C65+C62+C56+C48+C44+C36+C54</f>
        <v>262153.90000000002</v>
      </c>
      <c r="D80" s="20">
        <f>D77+D75+D72+D70+D65+D62+D56+D48+D44+D36</f>
        <v>48377.8</v>
      </c>
      <c r="E80" s="20">
        <f>D80/C80%</f>
        <v>18.453969214266888</v>
      </c>
    </row>
    <row r="81" spans="1:5" ht="26.25">
      <c r="A81" s="1"/>
      <c r="B81" s="3" t="s">
        <v>73</v>
      </c>
      <c r="C81" s="21">
        <v>1185.5999999999999</v>
      </c>
      <c r="D81" s="21">
        <v>8183.8</v>
      </c>
      <c r="E81" s="10"/>
    </row>
    <row r="82" spans="1:5">
      <c r="A82" s="1"/>
      <c r="B82" s="3"/>
      <c r="C82" s="10"/>
      <c r="D82" s="11"/>
      <c r="E82" s="10"/>
    </row>
    <row r="83" spans="1:5" ht="26.25">
      <c r="A83" s="1"/>
      <c r="B83" s="3" t="s">
        <v>74</v>
      </c>
      <c r="C83" s="21">
        <f>C84+C85</f>
        <v>-5950</v>
      </c>
      <c r="D83" s="17">
        <f>D84+D85</f>
        <v>0</v>
      </c>
      <c r="E83" s="10"/>
    </row>
    <row r="84" spans="1:5" ht="50.25" customHeight="1">
      <c r="A84" s="1"/>
      <c r="B84" s="3" t="s">
        <v>118</v>
      </c>
      <c r="C84" s="17">
        <v>0</v>
      </c>
      <c r="D84" s="17">
        <v>0</v>
      </c>
      <c r="E84" s="10"/>
    </row>
    <row r="85" spans="1:5" ht="53.25" customHeight="1">
      <c r="A85" s="1"/>
      <c r="B85" s="3" t="s">
        <v>75</v>
      </c>
      <c r="C85" s="21">
        <v>-5950</v>
      </c>
      <c r="D85" s="17">
        <v>0</v>
      </c>
      <c r="E85" s="10"/>
    </row>
    <row r="86" spans="1:5" ht="26.25" hidden="1">
      <c r="A86" s="1"/>
      <c r="B86" s="3" t="s">
        <v>76</v>
      </c>
      <c r="C86" s="21"/>
      <c r="D86" s="10"/>
      <c r="E86" s="10"/>
    </row>
    <row r="87" spans="1:5" ht="26.25">
      <c r="A87" s="1"/>
      <c r="B87" s="3" t="s">
        <v>77</v>
      </c>
      <c r="C87" s="21">
        <v>4764.3999999999996</v>
      </c>
      <c r="D87" s="21">
        <v>-8183.8</v>
      </c>
      <c r="E87" s="10"/>
    </row>
    <row r="88" spans="1:5">
      <c r="A88" s="1"/>
      <c r="B88" s="3" t="s">
        <v>78</v>
      </c>
      <c r="C88" s="21">
        <v>-259976.2</v>
      </c>
      <c r="D88" s="21">
        <v>-65955.600000000006</v>
      </c>
      <c r="E88" s="10"/>
    </row>
    <row r="89" spans="1:5">
      <c r="A89" s="1"/>
      <c r="B89" s="3" t="s">
        <v>79</v>
      </c>
      <c r="C89" s="21">
        <v>268103.90000000002</v>
      </c>
      <c r="D89" s="21">
        <v>57771.8</v>
      </c>
      <c r="E89" s="10"/>
    </row>
    <row r="90" spans="1:5">
      <c r="A90" s="1"/>
      <c r="B90" s="3"/>
      <c r="C90" s="10"/>
      <c r="D90" s="11"/>
      <c r="E90" s="10"/>
    </row>
    <row r="91" spans="1:5" ht="26.25">
      <c r="A91" s="1"/>
      <c r="B91" s="3" t="s">
        <v>80</v>
      </c>
      <c r="C91" s="21">
        <f>C83+C87</f>
        <v>-1185.6000000000004</v>
      </c>
      <c r="D91" s="21">
        <f>D83+D87</f>
        <v>-8183.8</v>
      </c>
      <c r="E91" s="10"/>
    </row>
    <row r="95" spans="1:5">
      <c r="A95" s="25" t="s">
        <v>133</v>
      </c>
      <c r="B95" s="25"/>
    </row>
    <row r="96" spans="1:5">
      <c r="A96" s="25" t="s">
        <v>134</v>
      </c>
      <c r="B96" s="25"/>
      <c r="C96" s="23"/>
      <c r="D96" s="26" t="s">
        <v>136</v>
      </c>
      <c r="E96" s="27"/>
    </row>
    <row r="97" spans="1:5">
      <c r="D97" s="24" t="s">
        <v>120</v>
      </c>
      <c r="E97" s="24"/>
    </row>
    <row r="99" spans="1:5">
      <c r="A99" s="25" t="s">
        <v>135</v>
      </c>
      <c r="B99" s="25"/>
      <c r="C99" s="23"/>
      <c r="D99" s="26" t="s">
        <v>121</v>
      </c>
      <c r="E99" s="26"/>
    </row>
    <row r="100" spans="1:5">
      <c r="D100" s="24" t="s">
        <v>120</v>
      </c>
      <c r="E100" s="24"/>
    </row>
    <row r="102" spans="1:5">
      <c r="A102" s="25" t="s">
        <v>132</v>
      </c>
      <c r="B102" s="25"/>
      <c r="C102" s="23"/>
      <c r="D102" s="26" t="s">
        <v>122</v>
      </c>
      <c r="E102" s="26"/>
    </row>
    <row r="103" spans="1:5">
      <c r="D103" s="24" t="s">
        <v>120</v>
      </c>
      <c r="E103" s="24"/>
    </row>
  </sheetData>
  <mergeCells count="21">
    <mergeCell ref="B7:E7"/>
    <mergeCell ref="A10:D10"/>
    <mergeCell ref="A11:D11"/>
    <mergeCell ref="A12:D12"/>
    <mergeCell ref="A13:D13"/>
    <mergeCell ref="B6:E6"/>
    <mergeCell ref="B1:E1"/>
    <mergeCell ref="B2:E2"/>
    <mergeCell ref="B3:E3"/>
    <mergeCell ref="B4:E4"/>
    <mergeCell ref="B5:E5"/>
    <mergeCell ref="D103:E103"/>
    <mergeCell ref="A95:B95"/>
    <mergeCell ref="A96:B96"/>
    <mergeCell ref="A99:B99"/>
    <mergeCell ref="A102:B102"/>
    <mergeCell ref="D96:E96"/>
    <mergeCell ref="D99:E99"/>
    <mergeCell ref="D102:E102"/>
    <mergeCell ref="D97:E97"/>
    <mergeCell ref="D100:E100"/>
  </mergeCells>
  <pageMargins left="0.31496062992125984" right="0.11811023622047245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 (2)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2017-04-11T08:28:25Z</cp:lastPrinted>
  <dcterms:created xsi:type="dcterms:W3CDTF">2016-03-29T12:42:29Z</dcterms:created>
  <dcterms:modified xsi:type="dcterms:W3CDTF">2017-05-04T06:14:21Z</dcterms:modified>
</cp:coreProperties>
</file>