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760" tabRatio="897" activeTab="0"/>
  </bookViews>
  <sheets>
    <sheet name="раздел I" sheetId="1" r:id="rId1"/>
    <sheet name="раздел II " sheetId="2" r:id="rId2"/>
    <sheet name="раздел III" sheetId="3" r:id="rId3"/>
  </sheets>
  <definedNames>
    <definedName name="_xlnm.Print_Titles" localSheetId="0">'раздел I'!$16:$16</definedName>
    <definedName name="_xlnm.Print_Area" localSheetId="1">'раздел II '!$A$1:$X$36</definedName>
    <definedName name="_xlnm.Print_Area" localSheetId="2">'раздел III'!$A$1:$G$26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fullCalcOnLoad="1"/>
</workbook>
</file>

<file path=xl/sharedStrings.xml><?xml version="1.0" encoding="utf-8"?>
<sst xmlns="http://schemas.openxmlformats.org/spreadsheetml/2006/main" count="267" uniqueCount="120">
  <si>
    <t>№ п/п</t>
  </si>
  <si>
    <t>руб.</t>
  </si>
  <si>
    <t>n+1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</si>
  <si>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</si>
  <si>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</si>
  <si>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</si>
  <si>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</si>
  <si>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</si>
  <si>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</si>
  <si>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</si>
  <si>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</si>
  <si>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</si>
  <si>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</si>
  <si>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</si>
  <si>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</si>
  <si>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</si>
  <si>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</si>
  <si>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</si>
  <si>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</si>
  <si>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</si>
  <si>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</si>
  <si>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</si>
  <si>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</si>
  <si>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</si>
  <si>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</si>
  <si>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</si>
  <si>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</si>
  <si>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</si>
  <si>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</si>
  <si>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</si>
  <si>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</si>
  <si>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</si>
  <si>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</si>
  <si>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</si>
  <si>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</si>
  <si>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</si>
  <si>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</si>
  <si>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</si>
  <si>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</si>
  <si>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</si>
  <si>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</si>
  <si>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</si>
  <si>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</si>
  <si>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</si>
  <si>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Формирование фонда капитального ремонта многоквартирного дома на счете  регионального оператора</t>
  </si>
  <si>
    <t>Виды услуг и (или) работ по капитальному ремонту: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</si>
  <si>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</si>
  <si>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</si>
  <si>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</si>
  <si>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</si>
  <si>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</si>
  <si>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</si>
  <si>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</si>
  <si>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</si>
  <si>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</si>
  <si>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r>
      <t>установка приборов учета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
</t>
    </r>
  </si>
  <si>
    <r>
      <t>ремонт или замена лифтового оборудования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
</t>
    </r>
  </si>
  <si>
    <r>
      <t>ремонт крыши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 </t>
    </r>
  </si>
  <si>
    <r>
      <t>ремонт подвальных помещений</t>
    </r>
    <r>
      <rPr>
        <vertAlign val="super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 </t>
    </r>
  </si>
  <si>
    <r>
      <t>разработка проектной документа-ции</t>
    </r>
    <r>
      <rPr>
        <vertAlign val="superscript"/>
        <sz val="14"/>
        <color indexed="8"/>
        <rFont val="Times New Roman"/>
        <family val="1"/>
      </rPr>
      <t>6</t>
    </r>
    <r>
      <rPr>
        <sz val="14"/>
        <color indexed="8"/>
        <rFont val="Times New Roman"/>
        <family val="1"/>
      </rPr>
      <t xml:space="preserve"> 
</t>
    </r>
  </si>
  <si>
    <r>
      <t>проведение технического обследования</t>
    </r>
    <r>
      <rPr>
        <vertAlign val="superscript"/>
        <sz val="14"/>
        <color indexed="8"/>
        <rFont val="Times New Roman"/>
        <family val="1"/>
      </rPr>
      <t>7</t>
    </r>
  </si>
  <si>
    <t xml:space="preserve">электроснабжения </t>
  </si>
  <si>
    <t xml:space="preserve"> Фонда капитального ремонта многоквартирных домов Тверской области</t>
  </si>
  <si>
    <t>СОГЛАСОВАНО</t>
  </si>
  <si>
    <t>Государственная жилищная инспекция Тверской области</t>
  </si>
  <si>
    <t>_________________________   /_______________________/</t>
  </si>
  <si>
    <t>____________________ /_______________________/</t>
  </si>
  <si>
    <t>х</t>
  </si>
  <si>
    <t>кирп.</t>
  </si>
  <si>
    <t>1.</t>
  </si>
  <si>
    <t>2.</t>
  </si>
  <si>
    <t>3.</t>
  </si>
  <si>
    <t>4.</t>
  </si>
  <si>
    <t>панел.</t>
  </si>
  <si>
    <t>пгт. Старая Торопа, ул. Комсомольская, д.13</t>
  </si>
  <si>
    <t>г. Западная Двина, ул. Калинина, д.8</t>
  </si>
  <si>
    <t>г. Западная Двина, ул. Фадеева, д. 30</t>
  </si>
  <si>
    <t>Начало проведения капитального ремонта__2022__год</t>
  </si>
  <si>
    <t>г. Западная Двина, ул. Кирова, д. 37</t>
  </si>
  <si>
    <t>г. Западная Двина, ул. Щербакова, д. 24</t>
  </si>
  <si>
    <t>г. Западная Двина, пер. Типографский, д.3</t>
  </si>
  <si>
    <t>г. Западная Двина, ул. Почтовая, д. 12</t>
  </si>
  <si>
    <t>г.Западная Двина, ул. Фадеева, д.25</t>
  </si>
  <si>
    <t>г. Западная Двина, ул. Мира, д.35а</t>
  </si>
  <si>
    <t xml:space="preserve"> </t>
  </si>
  <si>
    <t>в многоквартирных домах на 2023-2025 годы</t>
  </si>
  <si>
    <t>муниципального образования Западнодвинский муниципальный округ</t>
  </si>
  <si>
    <t xml:space="preserve">                                                                                                                                              Начало проведения капитального ремонта 2024 год</t>
  </si>
  <si>
    <t>Начало проведения капитального ремонта 2025 год</t>
  </si>
  <si>
    <t>г. Западная Двина, ул. Фадеева, д.30</t>
  </si>
  <si>
    <t>Начало проведения капитального ремонта 2023 год</t>
  </si>
  <si>
    <t>Начало проведения капитального ремонта 2024 год</t>
  </si>
  <si>
    <t xml:space="preserve">                                                                                                                                                                                         Начало проведения капитального ремонта 2025 год</t>
  </si>
  <si>
    <r>
      <t xml:space="preserve">теплоснабжения </t>
    </r>
    <r>
      <rPr>
        <vertAlign val="superscript"/>
        <sz val="12"/>
        <rFont val="Times New Roman"/>
        <family val="1"/>
      </rPr>
      <t>1</t>
    </r>
  </si>
  <si>
    <t>г. Западная Двина,ул. Кирова, д. 37</t>
  </si>
  <si>
    <t>г. Западная Двина, ул. Фадеева, д.25</t>
  </si>
  <si>
    <t>г. Западная Двина, ул. Мира, д. 35а</t>
  </si>
  <si>
    <t xml:space="preserve">Западнодвинский муниципальный округ </t>
  </si>
  <si>
    <t>Начало проведения капитального ремонта 2023  год</t>
  </si>
  <si>
    <t>Начало проведения капитального ремонта 2024  год</t>
  </si>
  <si>
    <t>Начало проведения капитального ремонта 2025  год</t>
  </si>
  <si>
    <t>к постановлению администрации Западнодвинского муниципального округа</t>
  </si>
  <si>
    <r>
      <t>Начало проведения капитального ремонта</t>
    </r>
    <r>
      <rPr>
        <b/>
        <sz val="12"/>
        <color indexed="8"/>
        <rFont val="Times New Roman"/>
        <family val="1"/>
      </rPr>
      <t xml:space="preserve">   2023 год</t>
    </r>
  </si>
  <si>
    <t>Перечень многоквартирных домов, капитальный ремонт которых не был завершен в  2022г., и которые планируется отремонтировать в 2023 году</t>
  </si>
  <si>
    <t>Формирование фонда капитального ремонта многоквартирного дома на счете  некоммерческой организации - Фонд капитального ремонта многоквартирных домов Тверской области (далее -региональный оператор)</t>
  </si>
  <si>
    <t>Формирование фонда капитального ремонта многоквартирного дома на специальном счете</t>
  </si>
  <si>
    <t xml:space="preserve">Плановая дата завершения </t>
  </si>
  <si>
    <t>г. Западная Двина, ул. Фадеева, д. 25</t>
  </si>
  <si>
    <t>Перечень многоквартирных домов, капитальный ремонт котоых не был завершен в  2016 г., и которые планируется отремонтировать в период 2023-2025 годов</t>
  </si>
  <si>
    <t>Перечень многоквартирных домов, капитальный ремонт котоых не был завершен в  2021 г., и которые планируется отремонтировать в период  2023-2025 годов</t>
  </si>
  <si>
    <t>Перечень многоквартирных домов, капитальный ремонт котоых не был завершен в  2022 г., и которые планируется отремонтировать в период 2023- 2025 годов</t>
  </si>
  <si>
    <t>Перечень многоквартирных домов, капитальный ремонт которых не был завершен в  2016г., и которые планируется отремонтировать в период 2023-2025 годов</t>
  </si>
  <si>
    <t>Перечень многоквартирных домов, капитальный ремонт которых не был завершен в  2021г., и которые планируется отремонтировать в 2023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</si>
  <si>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</si>
  <si>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многоквартирных домов, капитальный ремонт не был завершен в  2016г. и планируется завершить в период 2023-2025  годов</t>
  </si>
  <si>
    <t>Перечень многоквартирных домов, капитальный ремонт не был завершен в  2022г. и планируется завершить в период 2023-2025  годов</t>
  </si>
  <si>
    <t xml:space="preserve">1.В том числе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                                                                                                                                                                                   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(тепловойсэнергии, горячей и холодной воды, газа)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                                                                                                                                                                                                  4. Разработка проектной документации, проведение экспертизы проектной документации ( 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 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Федерации( далее - обьекты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                                                                                                                                                                                                                                     </t>
  </si>
  <si>
    <t>г. Западная Двина, ул. Почтовая, д.12</t>
  </si>
  <si>
    <t xml:space="preserve">Приложение </t>
  </si>
  <si>
    <t xml:space="preserve">от   13.03.2023     № 85  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</si>
</sst>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 wrapText="1"/>
    </xf>
    <xf numFmtId="166" fontId="51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66" fontId="52" fillId="0" borderId="0" xfId="0" applyNumberFormat="1" applyFont="1" applyFill="1" applyAlignment="1">
      <alignment wrapText="1"/>
    </xf>
    <xf numFmtId="4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4" fontId="55" fillId="0" borderId="10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2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wrapText="1"/>
    </xf>
    <xf numFmtId="2" fontId="5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5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55" fillId="0" borderId="14" xfId="0" applyFont="1" applyBorder="1" applyAlignment="1">
      <alignment horizontal="center"/>
    </xf>
    <xf numFmtId="4" fontId="7" fillId="0" borderId="13" xfId="0" applyNumberFormat="1" applyFont="1" applyFill="1" applyBorder="1" applyAlignment="1">
      <alignment horizontal="right" vertical="center" wrapText="1"/>
    </xf>
    <xf numFmtId="0" fontId="56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2" fontId="56" fillId="0" borderId="13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5" fillId="0" borderId="16" xfId="0" applyFont="1" applyBorder="1" applyAlignment="1">
      <alignment/>
    </xf>
    <xf numFmtId="4" fontId="55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Alignment="1">
      <alignment wrapText="1"/>
    </xf>
    <xf numFmtId="4" fontId="51" fillId="0" borderId="0" xfId="0" applyNumberFormat="1" applyFont="1" applyAlignment="1">
      <alignment/>
    </xf>
    <xf numFmtId="4" fontId="55" fillId="0" borderId="0" xfId="0" applyNumberFormat="1" applyFont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4" fontId="55" fillId="0" borderId="17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4" fontId="55" fillId="0" borderId="14" xfId="0" applyNumberFormat="1" applyFont="1" applyBorder="1" applyAlignment="1">
      <alignment/>
    </xf>
    <xf numFmtId="0" fontId="55" fillId="0" borderId="18" xfId="0" applyFont="1" applyBorder="1" applyAlignment="1">
      <alignment/>
    </xf>
    <xf numFmtId="0" fontId="0" fillId="0" borderId="0" xfId="0" applyFont="1" applyAlignment="1">
      <alignment vertical="top"/>
    </xf>
    <xf numFmtId="0" fontId="55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right" vertical="center" wrapText="1"/>
    </xf>
    <xf numFmtId="4" fontId="55" fillId="0" borderId="10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Border="1" applyAlignment="1">
      <alignment vertical="center" wrapText="1"/>
    </xf>
    <xf numFmtId="2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4" fontId="58" fillId="0" borderId="10" xfId="0" applyNumberFormat="1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wrapText="1"/>
    </xf>
    <xf numFmtId="2" fontId="57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4" fontId="54" fillId="0" borderId="0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center" vertical="center"/>
    </xf>
    <xf numFmtId="4" fontId="57" fillId="0" borderId="13" xfId="0" applyNumberFormat="1" applyFont="1" applyBorder="1" applyAlignment="1">
      <alignment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55" fillId="0" borderId="0" xfId="0" applyFont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3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4" fontId="7" fillId="0" borderId="14" xfId="0" applyNumberFormat="1" applyFont="1" applyFill="1" applyBorder="1" applyAlignment="1">
      <alignment horizontal="center" vertical="center" textRotation="90" wrapText="1"/>
    </xf>
    <xf numFmtId="4" fontId="7" fillId="0" borderId="19" xfId="0" applyNumberFormat="1" applyFont="1" applyFill="1" applyBorder="1" applyAlignment="1">
      <alignment horizontal="center" vertical="center" textRotation="90" wrapText="1"/>
    </xf>
    <xf numFmtId="4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55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3" fillId="0" borderId="11" xfId="0" applyFont="1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/>
    </xf>
    <xf numFmtId="0" fontId="58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textRotation="90" wrapText="1"/>
    </xf>
    <xf numFmtId="0" fontId="45" fillId="0" borderId="10" xfId="0" applyFont="1" applyBorder="1" applyAlignment="1">
      <alignment textRotation="90"/>
    </xf>
    <xf numFmtId="0" fontId="9" fillId="0" borderId="10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T217"/>
  <sheetViews>
    <sheetView tabSelected="1" view="pageBreakPreview" zoomScale="75" zoomScaleSheetLayoutView="75" workbookViewId="0" topLeftCell="A1">
      <selection activeCell="D6" sqref="D6"/>
    </sheetView>
  </sheetViews>
  <sheetFormatPr defaultColWidth="8.8515625" defaultRowHeight="15"/>
  <cols>
    <col min="1" max="1" width="6.421875" style="2" customWidth="1"/>
    <col min="2" max="2" width="54.8515625" style="2" customWidth="1"/>
    <col min="3" max="3" width="5.8515625" style="3" customWidth="1"/>
    <col min="4" max="4" width="7.421875" style="3" customWidth="1"/>
    <col min="5" max="5" width="7.00390625" style="3" customWidth="1"/>
    <col min="6" max="6" width="6.00390625" style="3" customWidth="1"/>
    <col min="7" max="7" width="5.8515625" style="3" customWidth="1"/>
    <col min="8" max="8" width="12.8515625" style="3" customWidth="1"/>
    <col min="9" max="9" width="9.8515625" style="3" bestFit="1" customWidth="1"/>
    <col min="10" max="10" width="15.28125" style="3" customWidth="1"/>
    <col min="11" max="11" width="11.8515625" style="3" customWidth="1"/>
    <col min="12" max="12" width="14.00390625" style="70" customWidth="1"/>
    <col min="13" max="13" width="9.140625" style="3" customWidth="1"/>
    <col min="14" max="14" width="11.7109375" style="3" customWidth="1"/>
    <col min="15" max="15" width="15.28125" style="70" customWidth="1"/>
    <col min="16" max="16" width="9.421875" style="3" customWidth="1"/>
    <col min="17" max="17" width="11.57421875" style="3" customWidth="1"/>
    <col min="18" max="18" width="17.28125" style="3" customWidth="1"/>
    <col min="19" max="19" width="13.421875" style="3" customWidth="1"/>
    <col min="20" max="21" width="10.00390625" style="3" bestFit="1" customWidth="1"/>
    <col min="22" max="16384" width="8.8515625" style="3" customWidth="1"/>
  </cols>
  <sheetData>
    <row r="1" spans="1:18" s="15" customFormat="1" ht="25.5" customHeight="1">
      <c r="A1" s="13"/>
      <c r="B1" s="14" t="s">
        <v>63</v>
      </c>
      <c r="J1" s="206" t="s">
        <v>63</v>
      </c>
      <c r="K1" s="206"/>
      <c r="L1" s="206"/>
      <c r="O1" s="213" t="s">
        <v>118</v>
      </c>
      <c r="P1" s="213"/>
      <c r="Q1" s="213"/>
      <c r="R1" s="213"/>
    </row>
    <row r="2" spans="1:18" s="15" customFormat="1" ht="36" customHeight="1">
      <c r="A2" s="13"/>
      <c r="B2" s="14" t="s">
        <v>62</v>
      </c>
      <c r="C2" s="14"/>
      <c r="D2" s="14"/>
      <c r="I2" s="206" t="s">
        <v>64</v>
      </c>
      <c r="J2" s="206"/>
      <c r="K2" s="206"/>
      <c r="L2" s="206"/>
      <c r="M2" s="14"/>
      <c r="O2" s="214" t="s">
        <v>101</v>
      </c>
      <c r="P2" s="214"/>
      <c r="Q2" s="214"/>
      <c r="R2" s="214"/>
    </row>
    <row r="3" spans="1:18" s="15" customFormat="1" ht="15" customHeight="1">
      <c r="A3" s="13"/>
      <c r="B3" s="206" t="s">
        <v>65</v>
      </c>
      <c r="C3" s="215"/>
      <c r="D3" s="215"/>
      <c r="E3" s="215"/>
      <c r="I3" s="206" t="s">
        <v>66</v>
      </c>
      <c r="J3" s="215"/>
      <c r="K3" s="215"/>
      <c r="L3" s="215"/>
      <c r="M3" s="215"/>
      <c r="O3" s="214" t="s">
        <v>119</v>
      </c>
      <c r="P3" s="214"/>
      <c r="Q3" s="214"/>
      <c r="R3" s="214"/>
    </row>
    <row r="4" spans="1:18" s="15" customFormat="1" ht="13.5" customHeight="1">
      <c r="A4" s="13"/>
      <c r="B4" s="215"/>
      <c r="C4" s="215"/>
      <c r="D4" s="215"/>
      <c r="E4" s="215"/>
      <c r="I4" s="215"/>
      <c r="J4" s="215"/>
      <c r="K4" s="215"/>
      <c r="L4" s="215"/>
      <c r="M4" s="215"/>
      <c r="O4" s="71"/>
      <c r="P4" s="12"/>
      <c r="Q4" s="12"/>
      <c r="R4" s="12"/>
    </row>
    <row r="5" spans="1:18" s="15" customFormat="1" ht="13.5" customHeight="1">
      <c r="A5" s="13"/>
      <c r="B5" s="118"/>
      <c r="C5" s="118"/>
      <c r="D5" s="118"/>
      <c r="E5" s="118"/>
      <c r="I5" s="118"/>
      <c r="J5" s="118"/>
      <c r="K5" s="118"/>
      <c r="L5" s="118"/>
      <c r="M5" s="118"/>
      <c r="O5" s="71"/>
      <c r="P5" s="117"/>
      <c r="Q5" s="117"/>
      <c r="R5" s="117"/>
    </row>
    <row r="6" spans="1:18" s="15" customFormat="1" ht="13.5" customHeight="1">
      <c r="A6" s="13"/>
      <c r="B6" s="118"/>
      <c r="C6" s="118"/>
      <c r="D6" s="166" t="s">
        <v>84</v>
      </c>
      <c r="E6" s="118"/>
      <c r="I6" s="118"/>
      <c r="J6" s="118"/>
      <c r="K6" s="118"/>
      <c r="L6" s="118"/>
      <c r="M6" s="118"/>
      <c r="O6" s="71"/>
      <c r="P6" s="117"/>
      <c r="Q6" s="117"/>
      <c r="R6" s="117"/>
    </row>
    <row r="7" spans="1:18" s="11" customFormat="1" ht="18" customHeight="1">
      <c r="A7" s="206" t="s">
        <v>35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</row>
    <row r="8" spans="1:18" s="11" customFormat="1" ht="18.75" customHeight="1">
      <c r="A8" s="206" t="s">
        <v>36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</row>
    <row r="9" spans="1:18" s="11" customFormat="1" ht="18" customHeight="1">
      <c r="A9" s="206" t="s">
        <v>85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9" s="11" customFormat="1" ht="20.25" customHeight="1">
      <c r="A10" s="206" t="s">
        <v>86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13"/>
    </row>
    <row r="11" spans="1:18" s="11" customFormat="1" ht="27" customHeight="1">
      <c r="A11" s="207" t="s">
        <v>37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</row>
    <row r="12" spans="1:19" s="11" customFormat="1" ht="40.5" customHeight="1">
      <c r="A12" s="209" t="s">
        <v>0</v>
      </c>
      <c r="B12" s="209" t="s">
        <v>12</v>
      </c>
      <c r="C12" s="198" t="s">
        <v>13</v>
      </c>
      <c r="D12" s="199"/>
      <c r="E12" s="188" t="s">
        <v>14</v>
      </c>
      <c r="F12" s="188" t="s">
        <v>15</v>
      </c>
      <c r="G12" s="188" t="s">
        <v>16</v>
      </c>
      <c r="H12" s="167" t="s">
        <v>17</v>
      </c>
      <c r="I12" s="180" t="s">
        <v>18</v>
      </c>
      <c r="J12" s="212"/>
      <c r="K12" s="167" t="s">
        <v>19</v>
      </c>
      <c r="L12" s="216" t="s">
        <v>20</v>
      </c>
      <c r="M12" s="217"/>
      <c r="N12" s="217"/>
      <c r="O12" s="217"/>
      <c r="P12" s="217"/>
      <c r="Q12" s="218"/>
      <c r="R12" s="173" t="s">
        <v>106</v>
      </c>
      <c r="S12" s="173"/>
    </row>
    <row r="13" spans="1:19" s="11" customFormat="1" ht="21.75" customHeight="1">
      <c r="A13" s="210"/>
      <c r="B13" s="210"/>
      <c r="C13" s="167" t="s">
        <v>21</v>
      </c>
      <c r="D13" s="167" t="s">
        <v>22</v>
      </c>
      <c r="E13" s="189"/>
      <c r="F13" s="189"/>
      <c r="G13" s="189"/>
      <c r="H13" s="169"/>
      <c r="I13" s="167" t="s">
        <v>23</v>
      </c>
      <c r="J13" s="167" t="s">
        <v>24</v>
      </c>
      <c r="K13" s="169"/>
      <c r="L13" s="170" t="s">
        <v>46</v>
      </c>
      <c r="M13" s="173" t="s">
        <v>25</v>
      </c>
      <c r="N13" s="173"/>
      <c r="O13" s="173"/>
      <c r="P13" s="173"/>
      <c r="Q13" s="173"/>
      <c r="R13" s="173"/>
      <c r="S13" s="173"/>
    </row>
    <row r="14" spans="1:19" s="11" customFormat="1" ht="299.25" customHeight="1">
      <c r="A14" s="210"/>
      <c r="B14" s="210"/>
      <c r="C14" s="169"/>
      <c r="D14" s="169"/>
      <c r="E14" s="189"/>
      <c r="F14" s="189"/>
      <c r="G14" s="189"/>
      <c r="H14" s="169"/>
      <c r="I14" s="169"/>
      <c r="J14" s="169"/>
      <c r="K14" s="169"/>
      <c r="L14" s="171"/>
      <c r="M14" s="167" t="s">
        <v>34</v>
      </c>
      <c r="N14" s="167" t="s">
        <v>26</v>
      </c>
      <c r="O14" s="170" t="s">
        <v>33</v>
      </c>
      <c r="P14" s="167" t="s">
        <v>42</v>
      </c>
      <c r="Q14" s="167" t="s">
        <v>43</v>
      </c>
      <c r="R14" s="167" t="s">
        <v>54</v>
      </c>
      <c r="S14" s="167" t="s">
        <v>53</v>
      </c>
    </row>
    <row r="15" spans="1:20" s="11" customFormat="1" ht="24" customHeight="1">
      <c r="A15" s="211"/>
      <c r="B15" s="211"/>
      <c r="C15" s="168"/>
      <c r="D15" s="168"/>
      <c r="E15" s="190"/>
      <c r="F15" s="190"/>
      <c r="G15" s="190"/>
      <c r="H15" s="168"/>
      <c r="I15" s="168"/>
      <c r="J15" s="168"/>
      <c r="K15" s="168"/>
      <c r="L15" s="172"/>
      <c r="M15" s="168"/>
      <c r="N15" s="168"/>
      <c r="O15" s="172"/>
      <c r="P15" s="168"/>
      <c r="Q15" s="168"/>
      <c r="R15" s="168"/>
      <c r="S15" s="168"/>
      <c r="T15" s="17"/>
    </row>
    <row r="16" spans="1:20" s="11" customFormat="1" ht="15" customHeight="1">
      <c r="A16" s="18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88">
        <v>12</v>
      </c>
      <c r="M16" s="19">
        <v>13</v>
      </c>
      <c r="N16" s="19">
        <v>14</v>
      </c>
      <c r="O16" s="88">
        <v>15</v>
      </c>
      <c r="P16" s="19">
        <v>16</v>
      </c>
      <c r="Q16" s="19">
        <v>17</v>
      </c>
      <c r="R16" s="19">
        <v>18</v>
      </c>
      <c r="S16" s="19">
        <v>19</v>
      </c>
      <c r="T16" s="17"/>
    </row>
    <row r="17" spans="1:19" s="11" customFormat="1" ht="0.75" customHeight="1" hidden="1">
      <c r="A17" s="191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</row>
    <row r="18" spans="1:19" s="11" customFormat="1" ht="18.75" customHeight="1" hidden="1">
      <c r="A18" s="195" t="s">
        <v>7</v>
      </c>
      <c r="B18" s="195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19"/>
      <c r="N18" s="19"/>
      <c r="O18" s="20"/>
      <c r="P18" s="19"/>
      <c r="Q18" s="19"/>
      <c r="R18" s="19"/>
      <c r="S18" s="21"/>
    </row>
    <row r="19" spans="1:19" s="11" customFormat="1" ht="15.75" hidden="1">
      <c r="A19" s="18">
        <v>1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9"/>
      <c r="N19" s="19"/>
      <c r="O19" s="20"/>
      <c r="P19" s="19"/>
      <c r="Q19" s="19"/>
      <c r="R19" s="19"/>
      <c r="S19" s="21"/>
    </row>
    <row r="20" spans="1:19" s="11" customFormat="1" ht="19.5" customHeight="1" hidden="1">
      <c r="A20" s="16" t="s">
        <v>2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9"/>
      <c r="N20" s="19"/>
      <c r="O20" s="20"/>
      <c r="P20" s="19"/>
      <c r="Q20" s="19"/>
      <c r="R20" s="19"/>
      <c r="S20" s="21"/>
    </row>
    <row r="21" spans="1:19" s="11" customFormat="1" ht="1.5" customHeight="1" hidden="1">
      <c r="A21" s="191" t="s">
        <v>29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</row>
    <row r="22" spans="1:19" s="11" customFormat="1" ht="18.75" customHeight="1" hidden="1">
      <c r="A22" s="195" t="s">
        <v>7</v>
      </c>
      <c r="B22" s="195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9"/>
      <c r="N22" s="19"/>
      <c r="O22" s="20"/>
      <c r="P22" s="19"/>
      <c r="Q22" s="19"/>
      <c r="R22" s="19"/>
      <c r="S22" s="21"/>
    </row>
    <row r="23" spans="1:19" s="11" customFormat="1" ht="24" customHeight="1" hidden="1">
      <c r="A23" s="18">
        <v>1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9"/>
      <c r="N23" s="19"/>
      <c r="O23" s="20"/>
      <c r="P23" s="19"/>
      <c r="Q23" s="19"/>
      <c r="R23" s="19"/>
      <c r="S23" s="21"/>
    </row>
    <row r="24" spans="1:19" s="11" customFormat="1" ht="18.75" customHeight="1" hidden="1">
      <c r="A24" s="16" t="s">
        <v>2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9"/>
      <c r="N24" s="19"/>
      <c r="O24" s="20"/>
      <c r="P24" s="19"/>
      <c r="Q24" s="19"/>
      <c r="R24" s="19"/>
      <c r="S24" s="21"/>
    </row>
    <row r="25" spans="1:20" s="15" customFormat="1" ht="24" customHeight="1">
      <c r="A25" s="187" t="s">
        <v>90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28"/>
    </row>
    <row r="26" spans="1:19" s="11" customFormat="1" ht="16.5" customHeight="1" hidden="1">
      <c r="A26" s="16" t="s">
        <v>2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9"/>
      <c r="N26" s="19"/>
      <c r="O26" s="20"/>
      <c r="P26" s="19"/>
      <c r="Q26" s="19"/>
      <c r="R26" s="19"/>
      <c r="S26" s="21"/>
    </row>
    <row r="27" spans="1:19" s="11" customFormat="1" ht="18.75" customHeight="1" hidden="1">
      <c r="A27" s="191" t="s">
        <v>28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</row>
    <row r="28" spans="1:19" s="11" customFormat="1" ht="15.75" hidden="1">
      <c r="A28" s="195" t="s">
        <v>7</v>
      </c>
      <c r="B28" s="195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19"/>
      <c r="N28" s="19"/>
      <c r="O28" s="20"/>
      <c r="P28" s="19"/>
      <c r="Q28" s="19"/>
      <c r="R28" s="19"/>
      <c r="S28" s="21"/>
    </row>
    <row r="29" spans="1:19" s="11" customFormat="1" ht="19.5" customHeight="1" hidden="1">
      <c r="A29" s="18">
        <v>1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9"/>
      <c r="N29" s="19"/>
      <c r="O29" s="20"/>
      <c r="P29" s="19"/>
      <c r="Q29" s="19"/>
      <c r="R29" s="19"/>
      <c r="S29" s="21"/>
    </row>
    <row r="30" spans="1:19" s="11" customFormat="1" ht="18.75" customHeight="1" hidden="1">
      <c r="A30" s="16" t="s">
        <v>2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19"/>
      <c r="N30" s="19"/>
      <c r="O30" s="20"/>
      <c r="P30" s="19"/>
      <c r="Q30" s="19"/>
      <c r="R30" s="19"/>
      <c r="S30" s="21"/>
    </row>
    <row r="31" spans="1:19" s="11" customFormat="1" ht="44.25" customHeight="1" hidden="1">
      <c r="A31" s="191" t="s">
        <v>29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</row>
    <row r="32" spans="1:19" s="11" customFormat="1" ht="18.75" customHeight="1" hidden="1">
      <c r="A32" s="195" t="s">
        <v>7</v>
      </c>
      <c r="B32" s="195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9"/>
      <c r="N32" s="19"/>
      <c r="O32" s="20"/>
      <c r="P32" s="19"/>
      <c r="Q32" s="19"/>
      <c r="R32" s="19"/>
      <c r="S32" s="21"/>
    </row>
    <row r="33" spans="1:19" s="11" customFormat="1" ht="24" customHeight="1" hidden="1">
      <c r="A33" s="18">
        <v>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9"/>
      <c r="N33" s="19"/>
      <c r="O33" s="20"/>
      <c r="P33" s="19"/>
      <c r="Q33" s="19"/>
      <c r="R33" s="19"/>
      <c r="S33" s="21"/>
    </row>
    <row r="34" spans="1:19" s="11" customFormat="1" ht="18.75" customHeight="1" hidden="1">
      <c r="A34" s="16" t="s">
        <v>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20"/>
      <c r="P34" s="19"/>
      <c r="Q34" s="19"/>
      <c r="R34" s="19"/>
      <c r="S34" s="21"/>
    </row>
    <row r="35" spans="1:19" s="11" customFormat="1" ht="18.75" customHeight="1">
      <c r="A35" s="16"/>
      <c r="B35" s="116" t="s">
        <v>30</v>
      </c>
      <c r="C35" s="19"/>
      <c r="D35" s="19"/>
      <c r="E35" s="19"/>
      <c r="F35" s="99">
        <f aca="true" t="shared" si="0" ref="F35:L35">F37</f>
        <v>3</v>
      </c>
      <c r="G35" s="99">
        <f t="shared" si="0"/>
        <v>3</v>
      </c>
      <c r="H35" s="100">
        <f t="shared" si="0"/>
        <v>1530.1</v>
      </c>
      <c r="I35" s="100">
        <f t="shared" si="0"/>
        <v>1017.9</v>
      </c>
      <c r="J35" s="100">
        <f t="shared" si="0"/>
        <v>1017.9</v>
      </c>
      <c r="K35" s="99">
        <f t="shared" si="0"/>
        <v>38</v>
      </c>
      <c r="L35" s="101">
        <f t="shared" si="0"/>
        <v>5780772.27</v>
      </c>
      <c r="M35" s="99">
        <v>0</v>
      </c>
      <c r="N35" s="99">
        <v>0</v>
      </c>
      <c r="O35" s="101">
        <f>O37</f>
        <v>5780772.27</v>
      </c>
      <c r="P35" s="99">
        <v>0</v>
      </c>
      <c r="Q35" s="99">
        <v>0</v>
      </c>
      <c r="R35" s="19"/>
      <c r="S35" s="92"/>
    </row>
    <row r="36" spans="1:19" s="11" customFormat="1" ht="30.75" customHeight="1">
      <c r="A36" s="180" t="s">
        <v>104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2"/>
    </row>
    <row r="37" spans="1:19" s="11" customFormat="1" ht="18.75" customHeight="1">
      <c r="A37" s="16"/>
      <c r="B37" s="116" t="s">
        <v>7</v>
      </c>
      <c r="C37" s="19"/>
      <c r="D37" s="19"/>
      <c r="E37" s="19"/>
      <c r="F37" s="99">
        <f>F38</f>
        <v>3</v>
      </c>
      <c r="G37" s="99">
        <f>3</f>
        <v>3</v>
      </c>
      <c r="H37" s="100">
        <f>H38</f>
        <v>1530.1</v>
      </c>
      <c r="I37" s="100">
        <f>I38</f>
        <v>1017.9</v>
      </c>
      <c r="J37" s="100">
        <f>J38</f>
        <v>1017.9</v>
      </c>
      <c r="K37" s="99">
        <v>38</v>
      </c>
      <c r="L37" s="101">
        <f>L38</f>
        <v>5780772.27</v>
      </c>
      <c r="M37" s="99">
        <v>0</v>
      </c>
      <c r="N37" s="99">
        <v>0</v>
      </c>
      <c r="O37" s="101">
        <f>O38</f>
        <v>5780772.27</v>
      </c>
      <c r="P37" s="19">
        <v>0</v>
      </c>
      <c r="Q37" s="19">
        <v>0</v>
      </c>
      <c r="R37" s="19"/>
      <c r="S37" s="26"/>
    </row>
    <row r="38" spans="1:19" s="11" customFormat="1" ht="18.75" customHeight="1">
      <c r="A38" s="16" t="s">
        <v>69</v>
      </c>
      <c r="B38" s="30" t="s">
        <v>74</v>
      </c>
      <c r="C38" s="19">
        <v>1976</v>
      </c>
      <c r="D38" s="19" t="s">
        <v>67</v>
      </c>
      <c r="E38" s="19" t="s">
        <v>68</v>
      </c>
      <c r="F38" s="19">
        <v>3</v>
      </c>
      <c r="G38" s="19">
        <v>3</v>
      </c>
      <c r="H38" s="19">
        <v>1530.1</v>
      </c>
      <c r="I38" s="19">
        <v>1017.9</v>
      </c>
      <c r="J38" s="19">
        <v>1017.9</v>
      </c>
      <c r="K38" s="19">
        <v>38</v>
      </c>
      <c r="L38" s="20">
        <v>5780772.27</v>
      </c>
      <c r="M38" s="19">
        <v>0</v>
      </c>
      <c r="N38" s="19">
        <v>0</v>
      </c>
      <c r="O38" s="20">
        <f>L38</f>
        <v>5780772.27</v>
      </c>
      <c r="P38" s="19">
        <v>0</v>
      </c>
      <c r="Q38" s="19">
        <v>0</v>
      </c>
      <c r="R38" s="19">
        <v>2023</v>
      </c>
      <c r="S38" s="26">
        <v>45291</v>
      </c>
    </row>
    <row r="39" ht="1.5" customHeight="1"/>
    <row r="40" spans="1:19" ht="19.5" customHeight="1">
      <c r="A40" s="200" t="s">
        <v>105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/>
    </row>
    <row r="41" spans="1:19" ht="19.5" customHeight="1">
      <c r="A41" s="131"/>
      <c r="B41" s="131" t="s">
        <v>7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</row>
    <row r="42" spans="1:19" ht="19.5" customHeight="1">
      <c r="A42" s="203" t="s">
        <v>28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</row>
    <row r="43" spans="1:19" ht="19.5" customHeight="1">
      <c r="A43" s="131"/>
      <c r="B43" s="131" t="s">
        <v>7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</row>
    <row r="44" spans="1:19" ht="33.75" customHeight="1">
      <c r="A44" s="200" t="s">
        <v>29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5"/>
    </row>
    <row r="45" spans="1:19" ht="19.5" customHeight="1">
      <c r="A45" s="132"/>
      <c r="B45" s="131" t="s">
        <v>7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</row>
    <row r="46" spans="1:19" s="11" customFormat="1" ht="27" customHeight="1">
      <c r="A46" s="178" t="s">
        <v>91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2"/>
    </row>
    <row r="47" spans="1:19" s="11" customFormat="1" ht="18.75" customHeight="1">
      <c r="A47" s="16"/>
      <c r="B47" s="116" t="s">
        <v>30</v>
      </c>
      <c r="C47" s="19"/>
      <c r="D47" s="19"/>
      <c r="E47" s="19"/>
      <c r="F47" s="99">
        <f>F49</f>
        <v>3</v>
      </c>
      <c r="G47" s="99">
        <f>2</f>
        <v>2</v>
      </c>
      <c r="H47" s="99">
        <f aca="true" t="shared" si="1" ref="H47:Q47">H49</f>
        <v>1587.9</v>
      </c>
      <c r="I47" s="100">
        <f t="shared" si="1"/>
        <v>1587.9</v>
      </c>
      <c r="J47" s="100">
        <f t="shared" si="1"/>
        <v>1293.6</v>
      </c>
      <c r="K47" s="99">
        <f t="shared" si="1"/>
        <v>41</v>
      </c>
      <c r="L47" s="101">
        <f t="shared" si="1"/>
        <v>4158100.78</v>
      </c>
      <c r="M47" s="99">
        <f t="shared" si="1"/>
        <v>0</v>
      </c>
      <c r="N47" s="99">
        <f t="shared" si="1"/>
        <v>0</v>
      </c>
      <c r="O47" s="101">
        <f t="shared" si="1"/>
        <v>4158100.78</v>
      </c>
      <c r="P47" s="19">
        <f t="shared" si="1"/>
        <v>0</v>
      </c>
      <c r="Q47" s="19">
        <f t="shared" si="1"/>
        <v>0</v>
      </c>
      <c r="R47" s="19"/>
      <c r="S47" s="91"/>
    </row>
    <row r="48" spans="1:19" s="11" customFormat="1" ht="27.75" customHeight="1">
      <c r="A48" s="180" t="s">
        <v>44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2"/>
    </row>
    <row r="49" spans="1:19" s="11" customFormat="1" ht="18.75" customHeight="1">
      <c r="A49" s="16"/>
      <c r="B49" s="116" t="s">
        <v>7</v>
      </c>
      <c r="C49" s="19" t="s">
        <v>67</v>
      </c>
      <c r="D49" s="19" t="s">
        <v>67</v>
      </c>
      <c r="E49" s="19" t="s">
        <v>67</v>
      </c>
      <c r="F49" s="99">
        <f aca="true" t="shared" si="2" ref="F49:Q49">F50</f>
        <v>3</v>
      </c>
      <c r="G49" s="99">
        <f t="shared" si="2"/>
        <v>2</v>
      </c>
      <c r="H49" s="99">
        <f t="shared" si="2"/>
        <v>1587.9</v>
      </c>
      <c r="I49" s="100">
        <f t="shared" si="2"/>
        <v>1587.9</v>
      </c>
      <c r="J49" s="100">
        <f t="shared" si="2"/>
        <v>1293.6</v>
      </c>
      <c r="K49" s="99">
        <f t="shared" si="2"/>
        <v>41</v>
      </c>
      <c r="L49" s="101">
        <f t="shared" si="2"/>
        <v>4158100.78</v>
      </c>
      <c r="M49" s="99">
        <f t="shared" si="2"/>
        <v>0</v>
      </c>
      <c r="N49" s="99">
        <f t="shared" si="2"/>
        <v>0</v>
      </c>
      <c r="O49" s="101">
        <f t="shared" si="2"/>
        <v>4158100.78</v>
      </c>
      <c r="P49" s="19">
        <f t="shared" si="2"/>
        <v>0</v>
      </c>
      <c r="Q49" s="19">
        <f t="shared" si="2"/>
        <v>0</v>
      </c>
      <c r="R49" s="19"/>
      <c r="S49" s="91"/>
    </row>
    <row r="50" spans="1:19" s="11" customFormat="1" ht="18.75" customHeight="1">
      <c r="A50" s="16" t="s">
        <v>69</v>
      </c>
      <c r="B50" s="30" t="s">
        <v>75</v>
      </c>
      <c r="C50" s="19">
        <v>1993</v>
      </c>
      <c r="D50" s="19" t="s">
        <v>67</v>
      </c>
      <c r="E50" s="19" t="s">
        <v>73</v>
      </c>
      <c r="F50" s="19">
        <v>3</v>
      </c>
      <c r="G50" s="19">
        <v>2</v>
      </c>
      <c r="H50" s="19">
        <v>1587.9</v>
      </c>
      <c r="I50" s="19">
        <v>1587.9</v>
      </c>
      <c r="J50" s="19">
        <v>1293.6</v>
      </c>
      <c r="K50" s="19">
        <v>41</v>
      </c>
      <c r="L50" s="20">
        <v>4158100.78</v>
      </c>
      <c r="M50" s="19">
        <v>0</v>
      </c>
      <c r="N50" s="19">
        <v>0</v>
      </c>
      <c r="O50" s="20">
        <f>L50</f>
        <v>4158100.78</v>
      </c>
      <c r="P50" s="19">
        <v>0</v>
      </c>
      <c r="Q50" s="19">
        <v>0</v>
      </c>
      <c r="R50" s="19">
        <v>2024</v>
      </c>
      <c r="S50" s="26">
        <v>45657</v>
      </c>
    </row>
    <row r="51" spans="1:19" s="11" customFormat="1" ht="18.75" customHeight="1">
      <c r="A51" s="173" t="s">
        <v>105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:19" s="11" customFormat="1" ht="18.75" customHeight="1">
      <c r="A52" s="131"/>
      <c r="B52" s="131" t="s">
        <v>7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</row>
    <row r="53" spans="1:19" s="11" customFormat="1" ht="18.75" customHeight="1">
      <c r="A53" s="173" t="s">
        <v>28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:19" s="11" customFormat="1" ht="18.75" customHeight="1">
      <c r="A54" s="131"/>
      <c r="B54" s="131" t="s">
        <v>7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</row>
    <row r="55" spans="1:19" s="11" customFormat="1" ht="33" customHeight="1">
      <c r="A55" s="173" t="s">
        <v>29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s="11" customFormat="1" ht="21.75" customHeight="1">
      <c r="A56" s="132"/>
      <c r="B56" s="131" t="s">
        <v>7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</row>
    <row r="57" s="186" customFormat="1" ht="27.75" customHeight="1">
      <c r="A57" s="185" t="s">
        <v>92</v>
      </c>
    </row>
    <row r="58" spans="1:19" s="11" customFormat="1" ht="18.75" customHeight="1">
      <c r="A58" s="16"/>
      <c r="B58" s="116" t="s">
        <v>30</v>
      </c>
      <c r="C58" s="19"/>
      <c r="D58" s="19"/>
      <c r="E58" s="19"/>
      <c r="F58" s="99">
        <f aca="true" t="shared" si="3" ref="F58:Q58">F61</f>
        <v>2</v>
      </c>
      <c r="G58" s="99">
        <f t="shared" si="3"/>
        <v>2</v>
      </c>
      <c r="H58" s="99">
        <f t="shared" si="3"/>
        <v>571.8</v>
      </c>
      <c r="I58" s="100">
        <f t="shared" si="3"/>
        <v>571.8</v>
      </c>
      <c r="J58" s="100">
        <f t="shared" si="3"/>
        <v>521.4</v>
      </c>
      <c r="K58" s="99">
        <f t="shared" si="3"/>
        <v>14</v>
      </c>
      <c r="L58" s="101">
        <f t="shared" si="3"/>
        <v>4714311.41</v>
      </c>
      <c r="M58" s="99">
        <f t="shared" si="3"/>
        <v>0</v>
      </c>
      <c r="N58" s="99">
        <f t="shared" si="3"/>
        <v>0</v>
      </c>
      <c r="O58" s="101">
        <f t="shared" si="3"/>
        <v>4714311.41</v>
      </c>
      <c r="P58" s="99">
        <f t="shared" si="3"/>
        <v>0</v>
      </c>
      <c r="Q58" s="99">
        <f t="shared" si="3"/>
        <v>0</v>
      </c>
      <c r="R58" s="19"/>
      <c r="S58" s="91"/>
    </row>
    <row r="59" spans="1:19" s="11" customFormat="1" ht="28.5" customHeight="1">
      <c r="A59" s="180" t="s">
        <v>44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2"/>
    </row>
    <row r="60" spans="1:19" s="11" customFormat="1" ht="26.25" customHeight="1">
      <c r="A60" s="16"/>
      <c r="B60" s="135" t="s">
        <v>7</v>
      </c>
      <c r="C60" s="19"/>
      <c r="D60" s="19"/>
      <c r="E60" s="19"/>
      <c r="F60" s="135">
        <v>2</v>
      </c>
      <c r="G60" s="135">
        <v>2</v>
      </c>
      <c r="H60" s="135">
        <f>H61</f>
        <v>571.8</v>
      </c>
      <c r="I60" s="135">
        <f>I61</f>
        <v>571.8</v>
      </c>
      <c r="J60" s="135">
        <f>J61</f>
        <v>521.4</v>
      </c>
      <c r="K60" s="135">
        <f>K61</f>
        <v>14</v>
      </c>
      <c r="L60" s="137">
        <f>L61</f>
        <v>4714311.41</v>
      </c>
      <c r="M60" s="135">
        <v>0</v>
      </c>
      <c r="N60" s="135">
        <v>0</v>
      </c>
      <c r="O60" s="137">
        <f>O61</f>
        <v>4714311.41</v>
      </c>
      <c r="P60" s="135">
        <v>0</v>
      </c>
      <c r="Q60" s="135">
        <v>0</v>
      </c>
      <c r="R60" s="119"/>
      <c r="S60" s="134"/>
    </row>
    <row r="61" spans="1:19" s="11" customFormat="1" ht="18.75" customHeight="1">
      <c r="A61" s="16" t="s">
        <v>69</v>
      </c>
      <c r="B61" s="30" t="s">
        <v>76</v>
      </c>
      <c r="C61" s="19">
        <v>1974</v>
      </c>
      <c r="D61" s="19" t="s">
        <v>67</v>
      </c>
      <c r="E61" s="19" t="s">
        <v>68</v>
      </c>
      <c r="F61" s="19">
        <v>2</v>
      </c>
      <c r="G61" s="19">
        <v>2</v>
      </c>
      <c r="H61" s="19">
        <v>571.8</v>
      </c>
      <c r="I61" s="19">
        <v>571.8</v>
      </c>
      <c r="J61" s="19">
        <v>521.4</v>
      </c>
      <c r="K61" s="19">
        <v>14</v>
      </c>
      <c r="L61" s="20">
        <v>4714311.41</v>
      </c>
      <c r="M61" s="19">
        <v>0</v>
      </c>
      <c r="N61" s="19">
        <v>0</v>
      </c>
      <c r="O61" s="20">
        <f>L61</f>
        <v>4714311.41</v>
      </c>
      <c r="P61" s="19">
        <v>0</v>
      </c>
      <c r="Q61" s="19">
        <v>0</v>
      </c>
      <c r="R61" s="19">
        <v>2025</v>
      </c>
      <c r="S61" s="26">
        <v>46022</v>
      </c>
    </row>
    <row r="62" spans="1:19" s="11" customFormat="1" ht="18.75" customHeight="1">
      <c r="A62" s="173" t="s">
        <v>105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s="11" customFormat="1" ht="18.75" customHeight="1">
      <c r="A63" s="131"/>
      <c r="B63" s="131" t="s">
        <v>7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</row>
    <row r="64" spans="1:19" s="11" customFormat="1" ht="18.75" customHeight="1">
      <c r="A64" s="173" t="s">
        <v>28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1:19" s="11" customFormat="1" ht="18.75" customHeight="1">
      <c r="A65" s="131"/>
      <c r="B65" s="131" t="s">
        <v>7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</row>
    <row r="66" spans="1:19" s="11" customFormat="1" ht="35.25" customHeight="1">
      <c r="A66" s="173" t="s">
        <v>29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1:19" s="11" customFormat="1" ht="18.75" customHeight="1">
      <c r="A67" s="132"/>
      <c r="B67" s="131" t="s">
        <v>7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</row>
    <row r="68" spans="1:19" s="15" customFormat="1" ht="23.25" customHeight="1">
      <c r="A68" s="192" t="s">
        <v>108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</row>
    <row r="69" spans="1:19" s="15" customFormat="1" ht="18.75" customHeight="1">
      <c r="A69" s="187" t="s">
        <v>30</v>
      </c>
      <c r="B69" s="187"/>
      <c r="C69" s="19"/>
      <c r="D69" s="19"/>
      <c r="E69" s="19"/>
      <c r="F69" s="99">
        <f aca="true" t="shared" si="4" ref="F69:L69">F71</f>
        <v>6</v>
      </c>
      <c r="G69" s="99">
        <f t="shared" si="4"/>
        <v>5</v>
      </c>
      <c r="H69" s="101">
        <f t="shared" si="4"/>
        <v>2380.1</v>
      </c>
      <c r="I69" s="101">
        <f t="shared" si="4"/>
        <v>2134.5299999999997</v>
      </c>
      <c r="J69" s="101">
        <f t="shared" si="4"/>
        <v>2134.5299999999997</v>
      </c>
      <c r="K69" s="102">
        <f t="shared" si="4"/>
        <v>74</v>
      </c>
      <c r="L69" s="101">
        <f t="shared" si="4"/>
        <v>6309071.88</v>
      </c>
      <c r="M69" s="101">
        <v>0</v>
      </c>
      <c r="N69" s="101">
        <f>SUM(N72:N79)</f>
        <v>0</v>
      </c>
      <c r="O69" s="101">
        <f>O71</f>
        <v>6309071.88</v>
      </c>
      <c r="P69" s="19">
        <v>0</v>
      </c>
      <c r="Q69" s="19">
        <v>0</v>
      </c>
      <c r="R69" s="19"/>
      <c r="S69" s="93"/>
    </row>
    <row r="70" spans="1:19" s="15" customFormat="1" ht="18.75" customHeight="1">
      <c r="A70" s="191" t="s">
        <v>44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</row>
    <row r="71" spans="1:19" s="15" customFormat="1" ht="18.75" customHeight="1">
      <c r="A71" s="18"/>
      <c r="B71" s="116" t="s">
        <v>7</v>
      </c>
      <c r="C71" s="25"/>
      <c r="D71" s="25"/>
      <c r="E71" s="25"/>
      <c r="F71" s="103">
        <f aca="true" t="shared" si="5" ref="F71:L71">F72+F73</f>
        <v>6</v>
      </c>
      <c r="G71" s="103">
        <f t="shared" si="5"/>
        <v>5</v>
      </c>
      <c r="H71" s="101">
        <f t="shared" si="5"/>
        <v>2380.1</v>
      </c>
      <c r="I71" s="101">
        <f t="shared" si="5"/>
        <v>2134.5299999999997</v>
      </c>
      <c r="J71" s="101">
        <f t="shared" si="5"/>
        <v>2134.5299999999997</v>
      </c>
      <c r="K71" s="103">
        <f t="shared" si="5"/>
        <v>74</v>
      </c>
      <c r="L71" s="104">
        <f t="shared" si="5"/>
        <v>6309071.88</v>
      </c>
      <c r="M71" s="105">
        <v>0</v>
      </c>
      <c r="N71" s="103">
        <v>0</v>
      </c>
      <c r="O71" s="104">
        <f>SUM(O72:O73)</f>
        <v>6309071.88</v>
      </c>
      <c r="P71" s="25">
        <v>0</v>
      </c>
      <c r="Q71" s="25">
        <v>0</v>
      </c>
      <c r="R71" s="19"/>
      <c r="S71" s="93"/>
    </row>
    <row r="72" spans="1:19" s="15" customFormat="1" ht="18.75" customHeight="1">
      <c r="A72" s="18" t="s">
        <v>69</v>
      </c>
      <c r="B72" s="30" t="s">
        <v>78</v>
      </c>
      <c r="C72" s="19">
        <v>1984</v>
      </c>
      <c r="D72" s="19" t="s">
        <v>67</v>
      </c>
      <c r="E72" s="19" t="s">
        <v>73</v>
      </c>
      <c r="F72" s="19">
        <v>3</v>
      </c>
      <c r="G72" s="19">
        <v>2</v>
      </c>
      <c r="H72" s="19">
        <v>933.9</v>
      </c>
      <c r="I72" s="19">
        <v>843.53</v>
      </c>
      <c r="J72" s="19">
        <v>843.53</v>
      </c>
      <c r="K72" s="19">
        <v>36</v>
      </c>
      <c r="L72" s="20">
        <v>3066572.83</v>
      </c>
      <c r="M72" s="19">
        <v>0</v>
      </c>
      <c r="N72" s="19">
        <v>0</v>
      </c>
      <c r="O72" s="20">
        <f>L72</f>
        <v>3066572.83</v>
      </c>
      <c r="P72" s="19">
        <v>0</v>
      </c>
      <c r="Q72" s="19">
        <v>0</v>
      </c>
      <c r="R72" s="19">
        <v>2023</v>
      </c>
      <c r="S72" s="26">
        <v>45291</v>
      </c>
    </row>
    <row r="73" spans="1:19" s="85" customFormat="1" ht="22.5" customHeight="1" thickBot="1">
      <c r="A73" s="16" t="s">
        <v>70</v>
      </c>
      <c r="B73" s="30" t="s">
        <v>79</v>
      </c>
      <c r="C73" s="19">
        <v>1983</v>
      </c>
      <c r="D73" s="19" t="s">
        <v>67</v>
      </c>
      <c r="E73" s="19" t="s">
        <v>73</v>
      </c>
      <c r="F73" s="19">
        <v>3</v>
      </c>
      <c r="G73" s="19">
        <v>3</v>
      </c>
      <c r="H73" s="19">
        <v>1446.2</v>
      </c>
      <c r="I73" s="23">
        <v>1291</v>
      </c>
      <c r="J73" s="23">
        <v>1291</v>
      </c>
      <c r="K73" s="19">
        <v>38</v>
      </c>
      <c r="L73" s="20">
        <v>3242499.05</v>
      </c>
      <c r="M73" s="27">
        <v>0</v>
      </c>
      <c r="N73" s="90">
        <v>0</v>
      </c>
      <c r="O73" s="20">
        <v>3242499.05</v>
      </c>
      <c r="P73" s="19">
        <v>0</v>
      </c>
      <c r="Q73" s="19">
        <v>0</v>
      </c>
      <c r="R73" s="19">
        <v>2023</v>
      </c>
      <c r="S73" s="26">
        <v>45291</v>
      </c>
    </row>
    <row r="74" spans="1:19" s="11" customFormat="1" ht="21.75" customHeight="1" hidden="1">
      <c r="A74" s="178" t="s">
        <v>77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9"/>
      <c r="S74" s="26"/>
    </row>
    <row r="75" spans="1:19" s="11" customFormat="1" ht="18.75" customHeight="1" hidden="1">
      <c r="A75" s="72"/>
      <c r="B75" s="80" t="s">
        <v>7</v>
      </c>
      <c r="C75" s="81" t="s">
        <v>67</v>
      </c>
      <c r="D75" s="81" t="s">
        <v>67</v>
      </c>
      <c r="E75" s="81" t="s">
        <v>67</v>
      </c>
      <c r="F75" s="106">
        <f aca="true" t="shared" si="6" ref="F75:L75">F76+F77+F78+F79</f>
        <v>10</v>
      </c>
      <c r="G75" s="106">
        <f t="shared" si="6"/>
        <v>7</v>
      </c>
      <c r="H75" s="107">
        <f t="shared" si="6"/>
        <v>3924.5</v>
      </c>
      <c r="I75" s="108">
        <f t="shared" si="6"/>
        <v>3713</v>
      </c>
      <c r="J75" s="108">
        <f t="shared" si="6"/>
        <v>3713</v>
      </c>
      <c r="K75" s="106">
        <f t="shared" si="6"/>
        <v>143</v>
      </c>
      <c r="L75" s="109">
        <f t="shared" si="6"/>
        <v>10293628.34</v>
      </c>
      <c r="M75" s="108">
        <v>0</v>
      </c>
      <c r="N75" s="108">
        <v>0</v>
      </c>
      <c r="O75" s="109">
        <f>O76+O77+O78+O79</f>
        <v>10293628.34</v>
      </c>
      <c r="P75" s="81">
        <v>0</v>
      </c>
      <c r="Q75" s="81">
        <v>0</v>
      </c>
      <c r="R75" s="81" t="s">
        <v>67</v>
      </c>
      <c r="S75" s="84" t="s">
        <v>67</v>
      </c>
    </row>
    <row r="76" spans="1:19" s="11" customFormat="1" ht="18.75" customHeight="1" hidden="1">
      <c r="A76" s="80" t="s">
        <v>69</v>
      </c>
      <c r="B76" s="89" t="s">
        <v>80</v>
      </c>
      <c r="C76" s="81">
        <v>1969</v>
      </c>
      <c r="D76" s="81" t="s">
        <v>67</v>
      </c>
      <c r="E76" s="81" t="s">
        <v>68</v>
      </c>
      <c r="F76" s="19">
        <v>2</v>
      </c>
      <c r="G76" s="19">
        <v>2</v>
      </c>
      <c r="H76" s="82">
        <v>568.2</v>
      </c>
      <c r="I76" s="81">
        <v>518.2</v>
      </c>
      <c r="J76" s="81">
        <v>518.2</v>
      </c>
      <c r="K76" s="19">
        <v>11</v>
      </c>
      <c r="L76" s="83">
        <v>1961218.92</v>
      </c>
      <c r="M76" s="81">
        <v>0</v>
      </c>
      <c r="N76" s="81">
        <v>0</v>
      </c>
      <c r="O76" s="83">
        <f>L76</f>
        <v>1961218.92</v>
      </c>
      <c r="P76" s="81">
        <v>0</v>
      </c>
      <c r="Q76" s="81">
        <v>0</v>
      </c>
      <c r="R76" s="81">
        <v>2022</v>
      </c>
      <c r="S76" s="84">
        <v>45291</v>
      </c>
    </row>
    <row r="77" spans="1:19" s="11" customFormat="1" ht="18.75" customHeight="1" hidden="1">
      <c r="A77" s="80" t="s">
        <v>70</v>
      </c>
      <c r="B77" s="89" t="s">
        <v>81</v>
      </c>
      <c r="C77" s="81">
        <v>1980</v>
      </c>
      <c r="D77" s="81" t="s">
        <v>67</v>
      </c>
      <c r="E77" s="81" t="s">
        <v>68</v>
      </c>
      <c r="F77" s="19">
        <v>2</v>
      </c>
      <c r="G77" s="19">
        <v>2</v>
      </c>
      <c r="H77" s="82">
        <v>817.1</v>
      </c>
      <c r="I77" s="81">
        <v>746.8</v>
      </c>
      <c r="J77" s="81">
        <v>746.8</v>
      </c>
      <c r="K77" s="19">
        <v>31</v>
      </c>
      <c r="L77" s="83">
        <v>2856558</v>
      </c>
      <c r="M77" s="81">
        <v>0</v>
      </c>
      <c r="N77" s="81">
        <v>0</v>
      </c>
      <c r="O77" s="83">
        <f>L77</f>
        <v>2856558</v>
      </c>
      <c r="P77" s="81">
        <v>0</v>
      </c>
      <c r="Q77" s="81">
        <v>0</v>
      </c>
      <c r="R77" s="81">
        <v>2022</v>
      </c>
      <c r="S77" s="84">
        <v>45291</v>
      </c>
    </row>
    <row r="78" spans="1:19" s="11" customFormat="1" ht="43.5" customHeight="1" hidden="1">
      <c r="A78" s="80" t="s">
        <v>71</v>
      </c>
      <c r="B78" s="89" t="s">
        <v>82</v>
      </c>
      <c r="C78" s="81">
        <v>1974</v>
      </c>
      <c r="D78" s="81" t="s">
        <v>67</v>
      </c>
      <c r="E78" s="81" t="s">
        <v>68</v>
      </c>
      <c r="F78" s="19">
        <v>2</v>
      </c>
      <c r="G78" s="19">
        <v>1</v>
      </c>
      <c r="H78" s="82">
        <v>801.1</v>
      </c>
      <c r="I78" s="81">
        <v>720.7</v>
      </c>
      <c r="J78" s="81">
        <v>720.7</v>
      </c>
      <c r="K78" s="19">
        <v>34</v>
      </c>
      <c r="L78" s="83">
        <v>3163087.64</v>
      </c>
      <c r="M78" s="81">
        <v>0</v>
      </c>
      <c r="N78" s="81">
        <v>0</v>
      </c>
      <c r="O78" s="83">
        <f>L78</f>
        <v>3163087.64</v>
      </c>
      <c r="P78" s="81">
        <v>0</v>
      </c>
      <c r="Q78" s="81">
        <v>0</v>
      </c>
      <c r="R78" s="81">
        <v>2022</v>
      </c>
      <c r="S78" s="84">
        <v>45291</v>
      </c>
    </row>
    <row r="79" spans="1:19" s="11" customFormat="1" ht="18.75" customHeight="1" hidden="1">
      <c r="A79" s="25" t="s">
        <v>72</v>
      </c>
      <c r="B79" s="24" t="s">
        <v>83</v>
      </c>
      <c r="C79" s="75">
        <v>1986</v>
      </c>
      <c r="D79" s="75" t="s">
        <v>67</v>
      </c>
      <c r="E79" s="76" t="s">
        <v>68</v>
      </c>
      <c r="F79" s="75">
        <v>4</v>
      </c>
      <c r="G79" s="75">
        <v>2</v>
      </c>
      <c r="H79" s="77">
        <v>1738.1</v>
      </c>
      <c r="I79" s="75">
        <v>1727.3</v>
      </c>
      <c r="J79" s="75">
        <v>1727.3</v>
      </c>
      <c r="K79" s="75">
        <v>67</v>
      </c>
      <c r="L79" s="78">
        <v>2312763.78</v>
      </c>
      <c r="M79" s="75">
        <v>0</v>
      </c>
      <c r="N79" s="75">
        <v>0</v>
      </c>
      <c r="O79" s="78">
        <f>L79</f>
        <v>2312763.78</v>
      </c>
      <c r="P79" s="75">
        <v>0</v>
      </c>
      <c r="Q79" s="75">
        <v>0</v>
      </c>
      <c r="R79" s="75">
        <v>2022</v>
      </c>
      <c r="S79" s="79">
        <v>45291</v>
      </c>
    </row>
    <row r="80" spans="1:19" s="11" customFormat="1" ht="21" customHeight="1" hidden="1">
      <c r="A80" s="196" t="s">
        <v>28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</row>
    <row r="81" spans="1:19" s="11" customFormat="1" ht="18.75" customHeight="1" hidden="1">
      <c r="A81" s="195" t="s">
        <v>7</v>
      </c>
      <c r="B81" s="195"/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19"/>
      <c r="N81" s="19"/>
      <c r="O81" s="20"/>
      <c r="P81" s="19"/>
      <c r="Q81" s="19"/>
      <c r="R81" s="19"/>
      <c r="S81" s="21"/>
    </row>
    <row r="82" spans="1:19" s="4" customFormat="1" ht="19.5" thickTop="1">
      <c r="A82" s="174" t="s">
        <v>109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4"/>
    </row>
    <row r="83" spans="1:19" s="4" customFormat="1" ht="18.75">
      <c r="A83" s="18"/>
      <c r="B83" s="116" t="s">
        <v>30</v>
      </c>
      <c r="C83" s="19"/>
      <c r="D83" s="19"/>
      <c r="E83" s="19"/>
      <c r="F83" s="99" t="s">
        <v>84</v>
      </c>
      <c r="G83" s="99">
        <f aca="true" t="shared" si="7" ref="G83:L83">G85</f>
        <v>2</v>
      </c>
      <c r="H83" s="99">
        <f t="shared" si="7"/>
        <v>1385.3000000000002</v>
      </c>
      <c r="I83" s="100">
        <f t="shared" si="7"/>
        <v>1265</v>
      </c>
      <c r="J83" s="100">
        <f t="shared" si="7"/>
        <v>1265</v>
      </c>
      <c r="K83" s="99">
        <f t="shared" si="7"/>
        <v>42</v>
      </c>
      <c r="L83" s="101">
        <f t="shared" si="7"/>
        <v>4817776.92</v>
      </c>
      <c r="M83" s="99">
        <v>0</v>
      </c>
      <c r="N83" s="99">
        <v>0</v>
      </c>
      <c r="O83" s="101">
        <f>O85</f>
        <v>4817776.92</v>
      </c>
      <c r="P83" s="99">
        <v>0</v>
      </c>
      <c r="Q83" s="99">
        <v>0</v>
      </c>
      <c r="R83" s="19"/>
      <c r="S83" s="21"/>
    </row>
    <row r="84" spans="1:19" s="4" customFormat="1" ht="18.75">
      <c r="A84" s="219" t="s">
        <v>44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</row>
    <row r="85" spans="1:19" s="4" customFormat="1" ht="18.75">
      <c r="A85" s="18"/>
      <c r="B85" s="116" t="s">
        <v>7</v>
      </c>
      <c r="C85" s="19"/>
      <c r="D85" s="19"/>
      <c r="E85" s="19"/>
      <c r="F85" s="99">
        <f>F86</f>
        <v>2</v>
      </c>
      <c r="G85" s="99">
        <f>G86</f>
        <v>2</v>
      </c>
      <c r="H85" s="100">
        <f>H86+H87</f>
        <v>1385.3000000000002</v>
      </c>
      <c r="I85" s="100">
        <f>I86+I87</f>
        <v>1265</v>
      </c>
      <c r="J85" s="100">
        <f>J86+J87</f>
        <v>1265</v>
      </c>
      <c r="K85" s="99">
        <f>K86+K87</f>
        <v>42</v>
      </c>
      <c r="L85" s="101">
        <f>L86+L87</f>
        <v>4817776.92</v>
      </c>
      <c r="M85" s="99">
        <v>0</v>
      </c>
      <c r="N85" s="99">
        <v>0</v>
      </c>
      <c r="O85" s="101">
        <f>O86+O87</f>
        <v>4817776.92</v>
      </c>
      <c r="P85" s="99">
        <v>0</v>
      </c>
      <c r="Q85" s="99">
        <v>0</v>
      </c>
      <c r="R85" s="19"/>
      <c r="S85" s="21"/>
    </row>
    <row r="86" spans="1:19" s="4" customFormat="1" ht="18.75">
      <c r="A86" s="18" t="s">
        <v>69</v>
      </c>
      <c r="B86" s="18" t="s">
        <v>80</v>
      </c>
      <c r="C86" s="19">
        <v>1969</v>
      </c>
      <c r="D86" s="19" t="s">
        <v>67</v>
      </c>
      <c r="E86" s="19" t="s">
        <v>68</v>
      </c>
      <c r="F86" s="19">
        <v>2</v>
      </c>
      <c r="G86" s="19">
        <v>2</v>
      </c>
      <c r="H86" s="23">
        <v>568.2</v>
      </c>
      <c r="I86" s="23">
        <v>518.2</v>
      </c>
      <c r="J86" s="23">
        <v>518.2</v>
      </c>
      <c r="K86" s="19">
        <v>11</v>
      </c>
      <c r="L86" s="20">
        <v>1961218.92</v>
      </c>
      <c r="M86" s="19">
        <v>0</v>
      </c>
      <c r="N86" s="19">
        <v>0</v>
      </c>
      <c r="O86" s="20">
        <v>1961218.92</v>
      </c>
      <c r="P86" s="19">
        <v>0</v>
      </c>
      <c r="Q86" s="19">
        <v>0</v>
      </c>
      <c r="R86" s="19">
        <v>2022</v>
      </c>
      <c r="S86" s="138">
        <v>45291</v>
      </c>
    </row>
    <row r="87" spans="1:19" s="4" customFormat="1" ht="18.75">
      <c r="A87" s="18" t="s">
        <v>70</v>
      </c>
      <c r="B87" s="18" t="s">
        <v>81</v>
      </c>
      <c r="C87" s="19">
        <v>1980</v>
      </c>
      <c r="D87" s="19" t="s">
        <v>67</v>
      </c>
      <c r="E87" s="19" t="s">
        <v>68</v>
      </c>
      <c r="F87" s="19">
        <v>2</v>
      </c>
      <c r="G87" s="19">
        <v>2</v>
      </c>
      <c r="H87" s="23">
        <v>817.1</v>
      </c>
      <c r="I87" s="23">
        <v>746.8</v>
      </c>
      <c r="J87" s="23">
        <v>746.8</v>
      </c>
      <c r="K87" s="19">
        <v>31</v>
      </c>
      <c r="L87" s="20">
        <v>2856558</v>
      </c>
      <c r="M87" s="19">
        <v>0</v>
      </c>
      <c r="N87" s="19">
        <v>0</v>
      </c>
      <c r="O87" s="20">
        <v>2856558</v>
      </c>
      <c r="P87" s="19">
        <v>0</v>
      </c>
      <c r="Q87" s="19">
        <v>0</v>
      </c>
      <c r="R87" s="19">
        <v>2022</v>
      </c>
      <c r="S87" s="138">
        <v>45291</v>
      </c>
    </row>
    <row r="88" spans="1:19" s="4" customFormat="1" ht="18.75">
      <c r="A88" s="174" t="s">
        <v>110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6"/>
    </row>
    <row r="89" spans="1:19" s="4" customFormat="1" ht="18.75">
      <c r="A89" s="18"/>
      <c r="B89" s="116" t="s">
        <v>30</v>
      </c>
      <c r="C89" s="19"/>
      <c r="D89" s="19"/>
      <c r="E89" s="19"/>
      <c r="F89" s="99">
        <f aca="true" t="shared" si="8" ref="F89:L89">F91</f>
        <v>6</v>
      </c>
      <c r="G89" s="99">
        <f t="shared" si="8"/>
        <v>3</v>
      </c>
      <c r="H89" s="100">
        <f t="shared" si="8"/>
        <v>2539.2</v>
      </c>
      <c r="I89" s="100">
        <f t="shared" si="8"/>
        <v>2448</v>
      </c>
      <c r="J89" s="100">
        <f t="shared" si="8"/>
        <v>2448</v>
      </c>
      <c r="K89" s="99">
        <f t="shared" si="8"/>
        <v>101</v>
      </c>
      <c r="L89" s="101">
        <f t="shared" si="8"/>
        <v>5475851.42</v>
      </c>
      <c r="M89" s="99">
        <v>0</v>
      </c>
      <c r="N89" s="99">
        <v>0</v>
      </c>
      <c r="O89" s="101">
        <f>O91</f>
        <v>5475851.42</v>
      </c>
      <c r="P89" s="99">
        <v>0</v>
      </c>
      <c r="Q89" s="99">
        <v>0</v>
      </c>
      <c r="R89" s="19"/>
      <c r="S89" s="21"/>
    </row>
    <row r="90" spans="1:19" s="4" customFormat="1" ht="18.75">
      <c r="A90" s="177" t="s">
        <v>44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6"/>
    </row>
    <row r="91" spans="1:19" s="4" customFormat="1" ht="18.75">
      <c r="A91" s="18"/>
      <c r="B91" s="116" t="s">
        <v>7</v>
      </c>
      <c r="C91" s="18"/>
      <c r="D91" s="18"/>
      <c r="E91" s="18"/>
      <c r="F91" s="116">
        <f aca="true" t="shared" si="9" ref="F91:L91">F92+F93</f>
        <v>6</v>
      </c>
      <c r="G91" s="116">
        <f t="shared" si="9"/>
        <v>3</v>
      </c>
      <c r="H91" s="139">
        <f t="shared" si="9"/>
        <v>2539.2</v>
      </c>
      <c r="I91" s="139">
        <f t="shared" si="9"/>
        <v>2448</v>
      </c>
      <c r="J91" s="139">
        <f t="shared" si="9"/>
        <v>2448</v>
      </c>
      <c r="K91" s="116">
        <f t="shared" si="9"/>
        <v>101</v>
      </c>
      <c r="L91" s="140">
        <f t="shared" si="9"/>
        <v>5475851.42</v>
      </c>
      <c r="M91" s="116">
        <v>0</v>
      </c>
      <c r="N91" s="116">
        <v>0</v>
      </c>
      <c r="O91" s="140">
        <f>O92+O93</f>
        <v>5475851.42</v>
      </c>
      <c r="P91" s="116">
        <v>0</v>
      </c>
      <c r="Q91" s="116">
        <v>0</v>
      </c>
      <c r="R91" s="18"/>
      <c r="S91" s="18"/>
    </row>
    <row r="92" spans="1:19" s="4" customFormat="1" ht="18.75">
      <c r="A92" s="18" t="s">
        <v>71</v>
      </c>
      <c r="B92" s="18" t="s">
        <v>107</v>
      </c>
      <c r="C92" s="19">
        <v>1974</v>
      </c>
      <c r="D92" s="19" t="s">
        <v>67</v>
      </c>
      <c r="E92" s="19" t="s">
        <v>68</v>
      </c>
      <c r="F92" s="19">
        <v>2</v>
      </c>
      <c r="G92" s="19">
        <v>1</v>
      </c>
      <c r="H92" s="23">
        <v>801.1</v>
      </c>
      <c r="I92" s="23">
        <v>720.7</v>
      </c>
      <c r="J92" s="23">
        <v>720.7</v>
      </c>
      <c r="K92" s="19">
        <v>34</v>
      </c>
      <c r="L92" s="20">
        <v>3163087.64</v>
      </c>
      <c r="M92" s="19">
        <v>0</v>
      </c>
      <c r="N92" s="19">
        <v>0</v>
      </c>
      <c r="O92" s="20">
        <v>3163087.64</v>
      </c>
      <c r="P92" s="19">
        <v>0</v>
      </c>
      <c r="Q92" s="19">
        <v>0</v>
      </c>
      <c r="R92" s="19">
        <v>2022</v>
      </c>
      <c r="S92" s="138">
        <v>45291</v>
      </c>
    </row>
    <row r="93" spans="1:19" s="4" customFormat="1" ht="18.75">
      <c r="A93" s="18" t="s">
        <v>72</v>
      </c>
      <c r="B93" s="18" t="s">
        <v>83</v>
      </c>
      <c r="C93" s="19">
        <v>1986</v>
      </c>
      <c r="D93" s="19" t="s">
        <v>67</v>
      </c>
      <c r="E93" s="19" t="s">
        <v>68</v>
      </c>
      <c r="F93" s="19">
        <v>4</v>
      </c>
      <c r="G93" s="19">
        <v>2</v>
      </c>
      <c r="H93" s="23">
        <v>1738.1</v>
      </c>
      <c r="I93" s="23">
        <v>1727.3</v>
      </c>
      <c r="J93" s="23">
        <v>1727.3</v>
      </c>
      <c r="K93" s="19">
        <v>67</v>
      </c>
      <c r="L93" s="20">
        <v>2312763.78</v>
      </c>
      <c r="M93" s="19">
        <v>0</v>
      </c>
      <c r="N93" s="19">
        <v>0</v>
      </c>
      <c r="O93" s="20">
        <v>2312763.78</v>
      </c>
      <c r="P93" s="19">
        <v>0</v>
      </c>
      <c r="Q93" s="19">
        <v>0</v>
      </c>
      <c r="R93" s="19">
        <v>2022</v>
      </c>
      <c r="S93" s="138">
        <v>45291</v>
      </c>
    </row>
    <row r="94" spans="1:19" s="4" customFormat="1" ht="18.75">
      <c r="A94" s="173" t="s">
        <v>105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1:19" s="4" customFormat="1" ht="18.75">
      <c r="A95" s="136"/>
      <c r="B95" s="136" t="s">
        <v>7</v>
      </c>
      <c r="C95" s="133">
        <v>0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</row>
    <row r="96" spans="1:19" s="4" customFormat="1" ht="18.75">
      <c r="A96" s="173" t="s">
        <v>28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1:19" s="4" customFormat="1" ht="18.75">
      <c r="A97" s="136"/>
      <c r="B97" s="136" t="s">
        <v>7</v>
      </c>
      <c r="C97" s="133">
        <v>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</row>
    <row r="98" spans="1:19" s="4" customFormat="1" ht="30" customHeight="1">
      <c r="A98" s="173" t="s">
        <v>29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1:19" s="4" customFormat="1" ht="18.75">
      <c r="A99" s="132"/>
      <c r="B99" s="165" t="s">
        <v>7</v>
      </c>
      <c r="C99" s="133">
        <v>0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</row>
    <row r="100" spans="1:19" s="4" customFormat="1" ht="18.75">
      <c r="A100" s="141"/>
      <c r="B100" s="141"/>
      <c r="C100" s="142"/>
      <c r="D100" s="142"/>
      <c r="E100" s="142"/>
      <c r="F100" s="142"/>
      <c r="G100" s="142"/>
      <c r="H100" s="143"/>
      <c r="I100" s="143"/>
      <c r="J100" s="143"/>
      <c r="K100" s="142"/>
      <c r="L100" s="144"/>
      <c r="M100" s="142"/>
      <c r="N100" s="142"/>
      <c r="O100" s="144"/>
      <c r="P100" s="142"/>
      <c r="Q100" s="142"/>
      <c r="R100" s="142"/>
      <c r="S100" s="145"/>
    </row>
    <row r="101" spans="1:19" s="6" customFormat="1" ht="18.75">
      <c r="A101" s="141"/>
      <c r="B101" s="141"/>
      <c r="C101" s="142"/>
      <c r="D101" s="142"/>
      <c r="E101" s="142"/>
      <c r="F101" s="142"/>
      <c r="G101" s="142"/>
      <c r="H101" s="143"/>
      <c r="I101" s="143"/>
      <c r="J101" s="143"/>
      <c r="K101" s="142"/>
      <c r="L101" s="144"/>
      <c r="M101" s="142"/>
      <c r="N101" s="142"/>
      <c r="O101" s="144"/>
      <c r="P101" s="142"/>
      <c r="Q101" s="142"/>
      <c r="R101" s="142"/>
      <c r="S101" s="145"/>
    </row>
    <row r="102" spans="1:19" s="6" customFormat="1" ht="18.75">
      <c r="A102" s="141"/>
      <c r="B102" s="141"/>
      <c r="C102" s="142"/>
      <c r="D102" s="142"/>
      <c r="E102" s="142"/>
      <c r="F102" s="142"/>
      <c r="G102" s="142"/>
      <c r="H102" s="143"/>
      <c r="I102" s="143"/>
      <c r="J102" s="143"/>
      <c r="K102" s="142"/>
      <c r="L102" s="144"/>
      <c r="M102" s="142"/>
      <c r="N102" s="142"/>
      <c r="O102" s="144"/>
      <c r="P102" s="142"/>
      <c r="Q102" s="142"/>
      <c r="R102" s="142"/>
      <c r="S102" s="145"/>
    </row>
    <row r="103" spans="1:19" s="6" customFormat="1" ht="18.75">
      <c r="A103" s="194" t="s">
        <v>84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</row>
    <row r="104" spans="1:19" s="6" customFormat="1" ht="18.75">
      <c r="A104" s="48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68"/>
      <c r="M104" s="50"/>
      <c r="N104" s="50"/>
      <c r="O104" s="68"/>
      <c r="P104" s="50"/>
      <c r="Q104" s="50"/>
      <c r="R104" s="50"/>
      <c r="S104" s="51"/>
    </row>
    <row r="105" spans="1:19" s="6" customFormat="1" ht="18.7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69"/>
      <c r="M105" s="4"/>
      <c r="N105" s="4"/>
      <c r="O105" s="69"/>
      <c r="P105" s="4"/>
      <c r="Q105" s="4"/>
      <c r="R105" s="4"/>
      <c r="S105" s="4"/>
    </row>
    <row r="106" spans="1:19" s="6" customFormat="1" ht="18.7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69"/>
      <c r="M106" s="4"/>
      <c r="N106" s="4"/>
      <c r="O106" s="69"/>
      <c r="P106" s="4"/>
      <c r="Q106" s="4"/>
      <c r="R106" s="4"/>
      <c r="S106" s="4"/>
    </row>
    <row r="107" spans="1:19" s="6" customFormat="1" ht="18.7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69"/>
      <c r="M107" s="4"/>
      <c r="N107" s="4"/>
      <c r="O107" s="69"/>
      <c r="P107" s="4"/>
      <c r="Q107" s="4"/>
      <c r="R107" s="4"/>
      <c r="S107" s="4"/>
    </row>
    <row r="108" spans="1:19" s="6" customFormat="1" ht="18.7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69"/>
      <c r="M108" s="4"/>
      <c r="N108" s="4"/>
      <c r="O108" s="69"/>
      <c r="P108" s="4"/>
      <c r="Q108" s="4"/>
      <c r="R108" s="4"/>
      <c r="S108" s="4"/>
    </row>
    <row r="109" spans="1:19" s="6" customFormat="1" ht="18.7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69"/>
      <c r="M109" s="4"/>
      <c r="N109" s="4"/>
      <c r="O109" s="69"/>
      <c r="P109" s="4"/>
      <c r="Q109" s="4"/>
      <c r="R109" s="4"/>
      <c r="S109" s="4"/>
    </row>
    <row r="110" spans="1:19" s="6" customFormat="1" ht="18.7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69"/>
      <c r="M110" s="4"/>
      <c r="N110" s="4"/>
      <c r="O110" s="69"/>
      <c r="P110" s="4"/>
      <c r="Q110" s="4"/>
      <c r="R110" s="4"/>
      <c r="S110" s="4"/>
    </row>
    <row r="111" spans="1:19" s="6" customFormat="1" ht="18.7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69"/>
      <c r="M111" s="4"/>
      <c r="N111" s="4"/>
      <c r="O111" s="69"/>
      <c r="P111" s="4"/>
      <c r="Q111" s="4"/>
      <c r="R111" s="4"/>
      <c r="S111" s="4"/>
    </row>
    <row r="112" spans="1:19" s="6" customFormat="1" ht="12.75" customHeight="1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69"/>
      <c r="M112" s="4"/>
      <c r="N112" s="4"/>
      <c r="O112" s="69"/>
      <c r="P112" s="4"/>
      <c r="Q112" s="4"/>
      <c r="R112" s="4"/>
      <c r="S112" s="4"/>
    </row>
    <row r="113" spans="1:18" s="6" customFormat="1" ht="18.7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69"/>
      <c r="M113" s="4"/>
      <c r="N113" s="4"/>
      <c r="O113" s="69"/>
      <c r="P113" s="4"/>
      <c r="Q113" s="4"/>
      <c r="R113" s="4"/>
    </row>
    <row r="114" spans="1:18" s="6" customFormat="1" ht="18.7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69"/>
      <c r="M114" s="4"/>
      <c r="N114" s="4"/>
      <c r="O114" s="69"/>
      <c r="P114" s="4"/>
      <c r="Q114" s="4"/>
      <c r="R114" s="4"/>
    </row>
    <row r="115" spans="1:18" s="6" customFormat="1" ht="18.7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69"/>
      <c r="M115" s="4"/>
      <c r="N115" s="4"/>
      <c r="O115" s="69"/>
      <c r="P115" s="4"/>
      <c r="Q115" s="4"/>
      <c r="R115" s="4"/>
    </row>
    <row r="116" spans="1:18" s="6" customFormat="1" ht="18.7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69"/>
      <c r="M116" s="4"/>
      <c r="N116" s="4"/>
      <c r="O116" s="69"/>
      <c r="P116" s="4"/>
      <c r="Q116" s="4"/>
      <c r="R116" s="4"/>
    </row>
    <row r="117" spans="1:18" s="6" customFormat="1" ht="18.7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69"/>
      <c r="M117" s="4"/>
      <c r="N117" s="4"/>
      <c r="O117" s="69"/>
      <c r="P117" s="4"/>
      <c r="Q117" s="4"/>
      <c r="R117" s="4"/>
    </row>
    <row r="118" spans="1:18" s="6" customFormat="1" ht="18.7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69"/>
      <c r="M118" s="4"/>
      <c r="N118" s="4"/>
      <c r="O118" s="69"/>
      <c r="P118" s="4"/>
      <c r="Q118" s="4"/>
      <c r="R118" s="4"/>
    </row>
    <row r="119" spans="1:18" s="6" customFormat="1" ht="18.7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69"/>
      <c r="M119" s="4"/>
      <c r="N119" s="4"/>
      <c r="O119" s="69"/>
      <c r="P119" s="4"/>
      <c r="Q119" s="4"/>
      <c r="R119" s="4"/>
    </row>
    <row r="120" spans="1:18" s="6" customFormat="1" ht="18.7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69"/>
      <c r="M120" s="4"/>
      <c r="N120" s="4"/>
      <c r="O120" s="69"/>
      <c r="P120" s="4"/>
      <c r="Q120" s="4"/>
      <c r="R120" s="4"/>
    </row>
    <row r="121" spans="1:18" s="6" customFormat="1" ht="18.7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69"/>
      <c r="M121" s="4"/>
      <c r="N121" s="4"/>
      <c r="O121" s="69"/>
      <c r="P121" s="4"/>
      <c r="Q121" s="4"/>
      <c r="R121" s="4"/>
    </row>
    <row r="122" spans="1:18" s="6" customFormat="1" ht="18.7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69"/>
      <c r="M122" s="4"/>
      <c r="N122" s="4"/>
      <c r="O122" s="69"/>
      <c r="P122" s="4"/>
      <c r="Q122" s="4"/>
      <c r="R122" s="4"/>
    </row>
    <row r="123" spans="1:18" s="6" customFormat="1" ht="18.7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69"/>
      <c r="M123" s="4"/>
      <c r="N123" s="4"/>
      <c r="O123" s="69"/>
      <c r="P123" s="4"/>
      <c r="Q123" s="4"/>
      <c r="R123" s="4"/>
    </row>
    <row r="124" spans="1:18" s="6" customFormat="1" ht="15" customHeight="1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69"/>
      <c r="M124" s="4"/>
      <c r="N124" s="4"/>
      <c r="O124" s="69"/>
      <c r="P124" s="4"/>
      <c r="Q124" s="4"/>
      <c r="R124" s="4"/>
    </row>
    <row r="125" spans="1:18" s="6" customFormat="1" ht="18.7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69"/>
      <c r="M125" s="4"/>
      <c r="N125" s="4"/>
      <c r="O125" s="69"/>
      <c r="P125" s="4"/>
      <c r="Q125" s="4"/>
      <c r="R125" s="4"/>
    </row>
    <row r="126" spans="2:15" s="6" customFormat="1" ht="18.75">
      <c r="B126" s="5"/>
      <c r="C126" s="5"/>
      <c r="L126" s="8"/>
      <c r="O126" s="8"/>
    </row>
    <row r="127" spans="2:15" s="6" customFormat="1" ht="18.75">
      <c r="B127" s="5"/>
      <c r="C127" s="5"/>
      <c r="L127" s="8"/>
      <c r="O127" s="8"/>
    </row>
    <row r="128" spans="2:15" s="6" customFormat="1" ht="18.75">
      <c r="B128" s="5"/>
      <c r="C128" s="5"/>
      <c r="L128" s="8"/>
      <c r="O128" s="8"/>
    </row>
    <row r="129" spans="2:15" s="6" customFormat="1" ht="18.75">
      <c r="B129" s="5"/>
      <c r="C129" s="5"/>
      <c r="L129" s="8"/>
      <c r="O129" s="8"/>
    </row>
    <row r="130" spans="2:15" s="6" customFormat="1" ht="18.75">
      <c r="B130" s="5"/>
      <c r="C130" s="5"/>
      <c r="L130" s="8"/>
      <c r="O130" s="8"/>
    </row>
    <row r="131" spans="2:15" s="6" customFormat="1" ht="18.75">
      <c r="B131" s="5"/>
      <c r="C131" s="5"/>
      <c r="L131" s="8"/>
      <c r="O131" s="8"/>
    </row>
    <row r="132" spans="2:15" s="6" customFormat="1" ht="18.75">
      <c r="B132" s="5"/>
      <c r="C132" s="5"/>
      <c r="L132" s="8"/>
      <c r="O132" s="8"/>
    </row>
    <row r="133" spans="2:15" s="6" customFormat="1" ht="18.75">
      <c r="B133" s="5"/>
      <c r="C133" s="5"/>
      <c r="L133" s="8"/>
      <c r="O133" s="8"/>
    </row>
    <row r="134" spans="2:15" s="6" customFormat="1" ht="18.75">
      <c r="B134" s="5"/>
      <c r="C134" s="5"/>
      <c r="L134" s="8"/>
      <c r="O134" s="8"/>
    </row>
    <row r="135" spans="2:15" s="6" customFormat="1" ht="18.75">
      <c r="B135" s="5"/>
      <c r="C135" s="5"/>
      <c r="L135" s="8"/>
      <c r="O135" s="8"/>
    </row>
    <row r="136" spans="2:15" s="6" customFormat="1" ht="18.75">
      <c r="B136" s="5"/>
      <c r="C136" s="5"/>
      <c r="L136" s="8"/>
      <c r="O136" s="8"/>
    </row>
    <row r="137" spans="2:15" s="6" customFormat="1" ht="18.75">
      <c r="B137" s="5"/>
      <c r="C137" s="5"/>
      <c r="L137" s="8"/>
      <c r="O137" s="8"/>
    </row>
    <row r="138" spans="2:15" s="6" customFormat="1" ht="18.75">
      <c r="B138" s="5"/>
      <c r="C138" s="5"/>
      <c r="L138" s="8"/>
      <c r="O138" s="8"/>
    </row>
    <row r="139" spans="2:15" s="6" customFormat="1" ht="18.75">
      <c r="B139" s="5"/>
      <c r="C139" s="5"/>
      <c r="L139" s="8"/>
      <c r="O139" s="8"/>
    </row>
    <row r="140" spans="2:15" s="6" customFormat="1" ht="18.75">
      <c r="B140" s="5"/>
      <c r="C140" s="5"/>
      <c r="L140" s="8"/>
      <c r="O140" s="8"/>
    </row>
    <row r="141" spans="2:15" s="6" customFormat="1" ht="18.75">
      <c r="B141" s="5"/>
      <c r="C141" s="5"/>
      <c r="L141" s="8"/>
      <c r="O141" s="8"/>
    </row>
    <row r="142" spans="2:15" s="6" customFormat="1" ht="18.75">
      <c r="B142" s="5"/>
      <c r="C142" s="5"/>
      <c r="L142" s="8"/>
      <c r="O142" s="8"/>
    </row>
    <row r="143" spans="2:15" s="6" customFormat="1" ht="18.75">
      <c r="B143" s="5"/>
      <c r="C143" s="5"/>
      <c r="L143" s="8"/>
      <c r="O143" s="8"/>
    </row>
    <row r="144" spans="2:15" s="6" customFormat="1" ht="18.75">
      <c r="B144" s="5"/>
      <c r="C144" s="5"/>
      <c r="L144" s="8"/>
      <c r="O144" s="8"/>
    </row>
    <row r="145" spans="2:15" s="6" customFormat="1" ht="18.75">
      <c r="B145" s="5"/>
      <c r="C145" s="5"/>
      <c r="L145" s="8"/>
      <c r="O145" s="8"/>
    </row>
    <row r="146" spans="2:15" s="6" customFormat="1" ht="18.75">
      <c r="B146" s="7"/>
      <c r="C146" s="7"/>
      <c r="L146" s="8"/>
      <c r="O146" s="8"/>
    </row>
    <row r="147" spans="2:15" s="6" customFormat="1" ht="18.75">
      <c r="B147" s="7"/>
      <c r="C147" s="7"/>
      <c r="L147" s="8"/>
      <c r="O147" s="8"/>
    </row>
    <row r="148" spans="2:15" s="6" customFormat="1" ht="18.75">
      <c r="B148" s="7"/>
      <c r="C148" s="7"/>
      <c r="L148" s="8"/>
      <c r="O148" s="8"/>
    </row>
    <row r="149" spans="2:15" s="6" customFormat="1" ht="18.75">
      <c r="B149" s="7"/>
      <c r="C149" s="7"/>
      <c r="L149" s="8"/>
      <c r="O149" s="8"/>
    </row>
    <row r="150" spans="2:15" s="6" customFormat="1" ht="18.75">
      <c r="B150" s="5"/>
      <c r="C150" s="5"/>
      <c r="L150" s="8"/>
      <c r="O150" s="8"/>
    </row>
    <row r="151" spans="2:15" s="6" customFormat="1" ht="18.75">
      <c r="B151" s="5"/>
      <c r="C151" s="5"/>
      <c r="L151" s="8"/>
      <c r="O151" s="8"/>
    </row>
    <row r="152" spans="2:15" s="6" customFormat="1" ht="18.75">
      <c r="B152" s="5"/>
      <c r="C152" s="5"/>
      <c r="L152" s="8"/>
      <c r="O152" s="8"/>
    </row>
    <row r="153" spans="2:15" s="6" customFormat="1" ht="18.75">
      <c r="B153" s="5"/>
      <c r="C153" s="5"/>
      <c r="L153" s="8"/>
      <c r="O153" s="8"/>
    </row>
    <row r="154" spans="2:15" s="6" customFormat="1" ht="18.75">
      <c r="B154" s="5"/>
      <c r="C154" s="5"/>
      <c r="L154" s="8"/>
      <c r="O154" s="8"/>
    </row>
    <row r="155" spans="2:15" s="6" customFormat="1" ht="18.75">
      <c r="B155" s="5"/>
      <c r="C155" s="5"/>
      <c r="L155" s="8"/>
      <c r="O155" s="8"/>
    </row>
    <row r="156" spans="2:15" s="6" customFormat="1" ht="18.75">
      <c r="B156" s="5"/>
      <c r="C156" s="5"/>
      <c r="L156" s="8"/>
      <c r="O156" s="8"/>
    </row>
    <row r="157" spans="2:15" s="6" customFormat="1" ht="18.75">
      <c r="B157" s="5"/>
      <c r="C157" s="5"/>
      <c r="L157" s="8"/>
      <c r="O157" s="8"/>
    </row>
    <row r="158" spans="2:15" s="6" customFormat="1" ht="18.75">
      <c r="B158" s="5"/>
      <c r="C158" s="5"/>
      <c r="L158" s="8"/>
      <c r="O158" s="8"/>
    </row>
    <row r="159" spans="2:15" s="6" customFormat="1" ht="15" customHeight="1">
      <c r="B159" s="5"/>
      <c r="C159" s="5"/>
      <c r="L159" s="8"/>
      <c r="O159" s="8"/>
    </row>
    <row r="160" spans="2:15" s="6" customFormat="1" ht="18.75">
      <c r="B160" s="5"/>
      <c r="C160" s="5"/>
      <c r="L160" s="8"/>
      <c r="O160" s="8"/>
    </row>
    <row r="161" spans="2:15" s="6" customFormat="1" ht="18.75">
      <c r="B161" s="5"/>
      <c r="C161" s="5"/>
      <c r="L161" s="8"/>
      <c r="O161" s="8"/>
    </row>
    <row r="162" spans="2:15" s="6" customFormat="1" ht="18.75">
      <c r="B162" s="5"/>
      <c r="C162" s="5"/>
      <c r="L162" s="8"/>
      <c r="O162" s="8"/>
    </row>
    <row r="163" spans="2:15" s="6" customFormat="1" ht="18.75">
      <c r="B163" s="5"/>
      <c r="C163" s="5"/>
      <c r="L163" s="8"/>
      <c r="O163" s="8"/>
    </row>
    <row r="164" spans="2:15" s="6" customFormat="1" ht="18.75">
      <c r="B164" s="5"/>
      <c r="C164" s="5"/>
      <c r="L164" s="8"/>
      <c r="O164" s="8"/>
    </row>
    <row r="165" spans="2:15" s="6" customFormat="1" ht="18.75">
      <c r="B165" s="5"/>
      <c r="C165" s="5"/>
      <c r="L165" s="8"/>
      <c r="O165" s="8"/>
    </row>
    <row r="166" spans="2:15" s="6" customFormat="1" ht="18.75">
      <c r="B166" s="5"/>
      <c r="C166" s="5"/>
      <c r="L166" s="8"/>
      <c r="O166" s="8"/>
    </row>
    <row r="167" spans="2:15" s="6" customFormat="1" ht="18.75">
      <c r="B167" s="5"/>
      <c r="C167" s="5"/>
      <c r="L167" s="8"/>
      <c r="O167" s="8"/>
    </row>
    <row r="168" spans="2:15" s="6" customFormat="1" ht="18.75">
      <c r="B168" s="7"/>
      <c r="C168" s="7"/>
      <c r="L168" s="8"/>
      <c r="O168" s="8"/>
    </row>
    <row r="169" spans="2:15" s="6" customFormat="1" ht="18.75">
      <c r="B169" s="7"/>
      <c r="C169" s="7"/>
      <c r="L169" s="8"/>
      <c r="O169" s="8"/>
    </row>
    <row r="170" spans="2:15" s="6" customFormat="1" ht="18.75">
      <c r="B170" s="5"/>
      <c r="C170" s="5"/>
      <c r="L170" s="8"/>
      <c r="O170" s="8"/>
    </row>
    <row r="171" spans="2:15" s="6" customFormat="1" ht="18.75">
      <c r="B171" s="5"/>
      <c r="C171" s="5"/>
      <c r="L171" s="8"/>
      <c r="O171" s="8"/>
    </row>
    <row r="172" spans="2:15" s="6" customFormat="1" ht="18.75">
      <c r="B172" s="7"/>
      <c r="C172" s="7"/>
      <c r="L172" s="8"/>
      <c r="O172" s="8"/>
    </row>
    <row r="173" spans="2:15" s="6" customFormat="1" ht="18.75">
      <c r="B173" s="7"/>
      <c r="C173" s="7"/>
      <c r="L173" s="8"/>
      <c r="O173" s="8"/>
    </row>
    <row r="174" spans="2:15" s="6" customFormat="1" ht="18.75">
      <c r="B174" s="7"/>
      <c r="C174" s="7"/>
      <c r="L174" s="8"/>
      <c r="O174" s="8"/>
    </row>
    <row r="175" spans="2:15" s="6" customFormat="1" ht="18.75">
      <c r="B175" s="7"/>
      <c r="C175" s="7"/>
      <c r="L175" s="8"/>
      <c r="O175" s="8"/>
    </row>
    <row r="176" spans="2:15" s="6" customFormat="1" ht="18.75">
      <c r="B176" s="7"/>
      <c r="C176" s="7"/>
      <c r="L176" s="8"/>
      <c r="O176" s="8"/>
    </row>
    <row r="177" spans="2:15" s="6" customFormat="1" ht="18.75">
      <c r="B177" s="7"/>
      <c r="C177" s="7"/>
      <c r="L177" s="8"/>
      <c r="O177" s="8"/>
    </row>
    <row r="178" spans="2:15" s="6" customFormat="1" ht="18.75">
      <c r="B178" s="7"/>
      <c r="C178" s="7"/>
      <c r="L178" s="8"/>
      <c r="O178" s="8"/>
    </row>
    <row r="179" spans="2:15" s="6" customFormat="1" ht="18.75">
      <c r="B179" s="7"/>
      <c r="C179" s="7"/>
      <c r="L179" s="8"/>
      <c r="O179" s="8"/>
    </row>
    <row r="180" spans="2:15" s="6" customFormat="1" ht="18.75">
      <c r="B180" s="7"/>
      <c r="C180" s="7"/>
      <c r="L180" s="8"/>
      <c r="O180" s="8"/>
    </row>
    <row r="181" spans="2:15" s="6" customFormat="1" ht="18.75">
      <c r="B181" s="7"/>
      <c r="C181" s="7"/>
      <c r="L181" s="8"/>
      <c r="O181" s="8"/>
    </row>
    <row r="182" spans="2:15" s="6" customFormat="1" ht="18.75">
      <c r="B182" s="7"/>
      <c r="C182" s="7"/>
      <c r="L182" s="8"/>
      <c r="O182" s="8"/>
    </row>
    <row r="183" spans="2:15" s="6" customFormat="1" ht="18.75">
      <c r="B183" s="7"/>
      <c r="C183" s="7"/>
      <c r="L183" s="8"/>
      <c r="O183" s="8"/>
    </row>
    <row r="184" spans="2:15" s="6" customFormat="1" ht="18.75">
      <c r="B184" s="7"/>
      <c r="C184" s="7"/>
      <c r="L184" s="8"/>
      <c r="O184" s="8"/>
    </row>
    <row r="185" spans="2:15" s="6" customFormat="1" ht="18.75">
      <c r="B185" s="7"/>
      <c r="C185" s="7"/>
      <c r="L185" s="8"/>
      <c r="O185" s="8"/>
    </row>
    <row r="186" spans="2:15" s="6" customFormat="1" ht="18.75">
      <c r="B186" s="7"/>
      <c r="C186" s="7"/>
      <c r="L186" s="8"/>
      <c r="O186" s="8"/>
    </row>
    <row r="187" spans="2:15" s="6" customFormat="1" ht="18.75">
      <c r="B187" s="7"/>
      <c r="C187" s="7"/>
      <c r="L187" s="8"/>
      <c r="O187" s="8"/>
    </row>
    <row r="188" spans="2:15" s="6" customFormat="1" ht="18.75">
      <c r="B188" s="7"/>
      <c r="C188" s="7"/>
      <c r="L188" s="8"/>
      <c r="O188" s="8"/>
    </row>
    <row r="189" spans="2:15" s="6" customFormat="1" ht="18.75">
      <c r="B189" s="7"/>
      <c r="C189" s="7"/>
      <c r="L189" s="8"/>
      <c r="O189" s="8"/>
    </row>
    <row r="190" spans="2:15" s="6" customFormat="1" ht="18.75">
      <c r="B190" s="7"/>
      <c r="C190" s="7"/>
      <c r="L190" s="8"/>
      <c r="O190" s="8"/>
    </row>
    <row r="191" spans="2:15" s="6" customFormat="1" ht="18.75">
      <c r="B191" s="7"/>
      <c r="C191" s="7"/>
      <c r="L191" s="8"/>
      <c r="O191" s="8"/>
    </row>
    <row r="192" spans="2:15" s="6" customFormat="1" ht="18.75">
      <c r="B192" s="7"/>
      <c r="C192" s="7"/>
      <c r="L192" s="8"/>
      <c r="O192" s="8"/>
    </row>
    <row r="193" spans="1:19" ht="18.75">
      <c r="A193" s="6"/>
      <c r="B193" s="7"/>
      <c r="C193" s="7"/>
      <c r="D193" s="6"/>
      <c r="E193" s="6"/>
      <c r="F193" s="6"/>
      <c r="G193" s="6"/>
      <c r="H193" s="6"/>
      <c r="I193" s="6"/>
      <c r="J193" s="6"/>
      <c r="K193" s="6"/>
      <c r="L193" s="8"/>
      <c r="M193" s="6"/>
      <c r="N193" s="6"/>
      <c r="O193" s="8"/>
      <c r="P193" s="6"/>
      <c r="Q193" s="6"/>
      <c r="R193" s="6"/>
      <c r="S193" s="6"/>
    </row>
    <row r="194" spans="1:19" ht="18.75">
      <c r="A194" s="6"/>
      <c r="B194" s="7"/>
      <c r="C194" s="7"/>
      <c r="D194" s="6"/>
      <c r="E194" s="6"/>
      <c r="F194" s="6"/>
      <c r="G194" s="6"/>
      <c r="H194" s="6"/>
      <c r="I194" s="6"/>
      <c r="J194" s="6"/>
      <c r="K194" s="6"/>
      <c r="L194" s="8"/>
      <c r="M194" s="6"/>
      <c r="N194" s="6"/>
      <c r="O194" s="8"/>
      <c r="P194" s="6"/>
      <c r="Q194" s="6"/>
      <c r="R194" s="6"/>
      <c r="S194" s="6"/>
    </row>
    <row r="195" spans="1:19" ht="18.75">
      <c r="A195" s="6"/>
      <c r="B195" s="7"/>
      <c r="C195" s="7"/>
      <c r="D195" s="6"/>
      <c r="E195" s="6"/>
      <c r="F195" s="6"/>
      <c r="G195" s="6"/>
      <c r="H195" s="6"/>
      <c r="I195" s="6"/>
      <c r="J195" s="6"/>
      <c r="K195" s="6"/>
      <c r="L195" s="8"/>
      <c r="M195" s="6"/>
      <c r="N195" s="6"/>
      <c r="O195" s="8"/>
      <c r="P195" s="6"/>
      <c r="Q195" s="6"/>
      <c r="R195" s="6"/>
      <c r="S195" s="6"/>
    </row>
    <row r="196" spans="1:19" ht="18.75">
      <c r="A196" s="6"/>
      <c r="B196" s="7"/>
      <c r="C196" s="7"/>
      <c r="D196" s="6"/>
      <c r="E196" s="6"/>
      <c r="F196" s="6"/>
      <c r="G196" s="6"/>
      <c r="H196" s="6"/>
      <c r="I196" s="6"/>
      <c r="J196" s="6"/>
      <c r="K196" s="6"/>
      <c r="L196" s="8"/>
      <c r="M196" s="6"/>
      <c r="N196" s="6"/>
      <c r="O196" s="8"/>
      <c r="P196" s="6"/>
      <c r="Q196" s="6"/>
      <c r="R196" s="6"/>
      <c r="S196" s="6"/>
    </row>
    <row r="197" spans="1:19" ht="18.75">
      <c r="A197" s="6"/>
      <c r="B197" s="7"/>
      <c r="C197" s="7"/>
      <c r="D197" s="6"/>
      <c r="E197" s="6"/>
      <c r="F197" s="6"/>
      <c r="G197" s="6"/>
      <c r="H197" s="6"/>
      <c r="I197" s="6"/>
      <c r="J197" s="6"/>
      <c r="K197" s="6"/>
      <c r="L197" s="8"/>
      <c r="M197" s="6"/>
      <c r="N197" s="6"/>
      <c r="O197" s="8"/>
      <c r="P197" s="6"/>
      <c r="Q197" s="6"/>
      <c r="R197" s="6"/>
      <c r="S197" s="6"/>
    </row>
    <row r="198" spans="1:19" ht="18.75">
      <c r="A198" s="6"/>
      <c r="B198" s="7"/>
      <c r="C198" s="7"/>
      <c r="D198" s="6"/>
      <c r="E198" s="6"/>
      <c r="F198" s="6"/>
      <c r="G198" s="6"/>
      <c r="H198" s="6"/>
      <c r="I198" s="6"/>
      <c r="J198" s="6"/>
      <c r="K198" s="6"/>
      <c r="L198" s="8"/>
      <c r="M198" s="6"/>
      <c r="N198" s="6"/>
      <c r="O198" s="8"/>
      <c r="P198" s="6"/>
      <c r="Q198" s="6"/>
      <c r="R198" s="6"/>
      <c r="S198" s="6"/>
    </row>
    <row r="199" spans="1:19" ht="18.75">
      <c r="A199" s="6"/>
      <c r="B199" s="7"/>
      <c r="C199" s="7"/>
      <c r="D199" s="6"/>
      <c r="E199" s="6"/>
      <c r="F199" s="6"/>
      <c r="G199" s="6"/>
      <c r="H199" s="6"/>
      <c r="I199" s="6"/>
      <c r="J199" s="6"/>
      <c r="K199" s="6"/>
      <c r="L199" s="8"/>
      <c r="M199" s="6"/>
      <c r="N199" s="6"/>
      <c r="O199" s="8"/>
      <c r="P199" s="6"/>
      <c r="Q199" s="6"/>
      <c r="R199" s="6"/>
      <c r="S199" s="6"/>
    </row>
    <row r="200" spans="1:19" ht="18.75">
      <c r="A200" s="6"/>
      <c r="B200" s="7"/>
      <c r="C200" s="7"/>
      <c r="D200" s="6"/>
      <c r="E200" s="6"/>
      <c r="F200" s="6"/>
      <c r="G200" s="6"/>
      <c r="H200" s="6"/>
      <c r="I200" s="6"/>
      <c r="J200" s="6"/>
      <c r="K200" s="6"/>
      <c r="L200" s="8"/>
      <c r="M200" s="6"/>
      <c r="N200" s="6"/>
      <c r="O200" s="8"/>
      <c r="P200" s="6"/>
      <c r="Q200" s="6"/>
      <c r="R200" s="6"/>
      <c r="S200" s="6"/>
    </row>
    <row r="201" spans="1:19" ht="18.75">
      <c r="A201" s="6"/>
      <c r="B201" s="7"/>
      <c r="C201" s="7"/>
      <c r="D201" s="6"/>
      <c r="E201" s="6"/>
      <c r="F201" s="6"/>
      <c r="G201" s="6"/>
      <c r="H201" s="6"/>
      <c r="I201" s="6"/>
      <c r="J201" s="6"/>
      <c r="K201" s="6"/>
      <c r="L201" s="8"/>
      <c r="M201" s="6"/>
      <c r="N201" s="6"/>
      <c r="O201" s="8"/>
      <c r="P201" s="6"/>
      <c r="Q201" s="6"/>
      <c r="R201" s="6"/>
      <c r="S201" s="6"/>
    </row>
    <row r="202" spans="1:19" ht="18.75">
      <c r="A202" s="6"/>
      <c r="B202" s="7"/>
      <c r="C202" s="7"/>
      <c r="D202" s="6"/>
      <c r="E202" s="6"/>
      <c r="F202" s="6"/>
      <c r="G202" s="6"/>
      <c r="H202" s="6"/>
      <c r="I202" s="6"/>
      <c r="J202" s="6"/>
      <c r="K202" s="6"/>
      <c r="L202" s="8"/>
      <c r="M202" s="6"/>
      <c r="N202" s="6"/>
      <c r="O202" s="8"/>
      <c r="P202" s="6"/>
      <c r="Q202" s="6"/>
      <c r="R202" s="6"/>
      <c r="S202" s="6"/>
    </row>
    <row r="203" spans="1:19" ht="18.75">
      <c r="A203" s="6"/>
      <c r="B203" s="7"/>
      <c r="C203" s="7"/>
      <c r="D203" s="6"/>
      <c r="E203" s="6"/>
      <c r="F203" s="6"/>
      <c r="G203" s="6"/>
      <c r="H203" s="6"/>
      <c r="I203" s="6"/>
      <c r="J203" s="6"/>
      <c r="K203" s="6"/>
      <c r="L203" s="8"/>
      <c r="M203" s="6"/>
      <c r="N203" s="6"/>
      <c r="O203" s="8"/>
      <c r="P203" s="6"/>
      <c r="Q203" s="6"/>
      <c r="R203" s="6"/>
      <c r="S203" s="6"/>
    </row>
    <row r="204" spans="1:19" ht="18.75">
      <c r="A204" s="6"/>
      <c r="B204" s="7"/>
      <c r="C204" s="7"/>
      <c r="D204" s="6"/>
      <c r="E204" s="6"/>
      <c r="F204" s="6"/>
      <c r="G204" s="6"/>
      <c r="H204" s="6"/>
      <c r="I204" s="6"/>
      <c r="J204" s="6"/>
      <c r="K204" s="6"/>
      <c r="L204" s="8"/>
      <c r="M204" s="6"/>
      <c r="N204" s="6"/>
      <c r="O204" s="8"/>
      <c r="P204" s="6"/>
      <c r="Q204" s="6"/>
      <c r="R204" s="6"/>
      <c r="S204" s="6"/>
    </row>
    <row r="205" spans="1:18" ht="18.75">
      <c r="A205" s="6"/>
      <c r="B205" s="7"/>
      <c r="C205" s="7"/>
      <c r="D205" s="6"/>
      <c r="E205" s="6"/>
      <c r="F205" s="6"/>
      <c r="G205" s="6"/>
      <c r="H205" s="6"/>
      <c r="I205" s="6"/>
      <c r="J205" s="6"/>
      <c r="K205" s="6"/>
      <c r="L205" s="8"/>
      <c r="M205" s="6"/>
      <c r="N205" s="6"/>
      <c r="O205" s="8"/>
      <c r="P205" s="6"/>
      <c r="Q205" s="6"/>
      <c r="R205" s="6"/>
    </row>
    <row r="206" spans="1:18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8"/>
      <c r="M206" s="6"/>
      <c r="N206" s="6"/>
      <c r="O206" s="8"/>
      <c r="P206" s="6"/>
      <c r="Q206" s="6"/>
      <c r="R206" s="6"/>
    </row>
    <row r="207" spans="1:18" ht="18.75">
      <c r="A207" s="4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8"/>
      <c r="M207" s="6"/>
      <c r="N207" s="6"/>
      <c r="O207" s="8"/>
      <c r="P207" s="6"/>
      <c r="Q207" s="6"/>
      <c r="R207" s="6"/>
    </row>
    <row r="208" spans="1:18" ht="18.75">
      <c r="A208" s="4"/>
      <c r="B208" s="4"/>
      <c r="C208" s="6"/>
      <c r="D208" s="6"/>
      <c r="E208" s="6"/>
      <c r="F208" s="6"/>
      <c r="G208" s="6"/>
      <c r="H208" s="6"/>
      <c r="I208" s="6"/>
      <c r="J208" s="6"/>
      <c r="K208" s="6"/>
      <c r="L208" s="8"/>
      <c r="M208" s="6"/>
      <c r="N208" s="6"/>
      <c r="O208" s="8"/>
      <c r="P208" s="6"/>
      <c r="Q208" s="6"/>
      <c r="R208" s="6"/>
    </row>
    <row r="209" spans="1:18" ht="18.75">
      <c r="A209" s="4"/>
      <c r="B209" s="4"/>
      <c r="C209" s="6"/>
      <c r="D209" s="6"/>
      <c r="E209" s="6"/>
      <c r="F209" s="6"/>
      <c r="G209" s="6"/>
      <c r="H209" s="6"/>
      <c r="I209" s="6"/>
      <c r="J209" s="6"/>
      <c r="K209" s="6"/>
      <c r="L209" s="8"/>
      <c r="M209" s="6"/>
      <c r="N209" s="6"/>
      <c r="O209" s="8"/>
      <c r="P209" s="6"/>
      <c r="Q209" s="6"/>
      <c r="R209" s="6"/>
    </row>
    <row r="210" spans="1:18" ht="18.75">
      <c r="A210" s="4"/>
      <c r="B210" s="4"/>
      <c r="C210" s="6"/>
      <c r="D210" s="6"/>
      <c r="E210" s="6"/>
      <c r="F210" s="6"/>
      <c r="G210" s="6"/>
      <c r="H210" s="6"/>
      <c r="I210" s="6"/>
      <c r="J210" s="6"/>
      <c r="K210" s="6"/>
      <c r="L210" s="8"/>
      <c r="M210" s="6"/>
      <c r="N210" s="6"/>
      <c r="O210" s="8"/>
      <c r="P210" s="6"/>
      <c r="Q210" s="6"/>
      <c r="R210" s="6"/>
    </row>
    <row r="211" spans="1:18" ht="18.75">
      <c r="A211" s="4"/>
      <c r="B211" s="4"/>
      <c r="C211" s="6"/>
      <c r="D211" s="6"/>
      <c r="E211" s="6"/>
      <c r="F211" s="6"/>
      <c r="G211" s="6"/>
      <c r="H211" s="6"/>
      <c r="I211" s="6"/>
      <c r="J211" s="6"/>
      <c r="K211" s="6"/>
      <c r="L211" s="8"/>
      <c r="M211" s="8"/>
      <c r="N211" s="6"/>
      <c r="O211" s="8"/>
      <c r="P211" s="6"/>
      <c r="Q211" s="6"/>
      <c r="R211" s="6"/>
    </row>
    <row r="212" spans="1:18" ht="18.75">
      <c r="A212" s="4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8"/>
      <c r="M212" s="6"/>
      <c r="N212" s="6"/>
      <c r="O212" s="8"/>
      <c r="P212" s="6"/>
      <c r="Q212" s="6"/>
      <c r="R212" s="6"/>
    </row>
    <row r="213" spans="1:18" ht="18.75">
      <c r="A213" s="4"/>
      <c r="B213" s="4"/>
      <c r="C213" s="6"/>
      <c r="D213" s="6"/>
      <c r="E213" s="6"/>
      <c r="F213" s="6"/>
      <c r="G213" s="6"/>
      <c r="H213" s="6"/>
      <c r="I213" s="6"/>
      <c r="J213" s="6"/>
      <c r="K213" s="6"/>
      <c r="L213" s="8"/>
      <c r="M213" s="8"/>
      <c r="N213" s="6"/>
      <c r="O213" s="8"/>
      <c r="P213" s="6"/>
      <c r="Q213" s="6"/>
      <c r="R213" s="6"/>
    </row>
    <row r="214" spans="1:18" ht="18.75">
      <c r="A214" s="4"/>
      <c r="B214" s="4"/>
      <c r="C214" s="6"/>
      <c r="D214" s="6"/>
      <c r="E214" s="6"/>
      <c r="F214" s="6"/>
      <c r="G214" s="6"/>
      <c r="H214" s="6"/>
      <c r="I214" s="6"/>
      <c r="J214" s="6"/>
      <c r="K214" s="6"/>
      <c r="L214" s="8"/>
      <c r="M214" s="6"/>
      <c r="N214" s="6"/>
      <c r="O214" s="8"/>
      <c r="P214" s="6"/>
      <c r="Q214" s="6"/>
      <c r="R214" s="6"/>
    </row>
    <row r="215" spans="1:18" ht="18.75">
      <c r="A215" s="4"/>
      <c r="B215" s="4"/>
      <c r="C215" s="6"/>
      <c r="D215" s="6"/>
      <c r="E215" s="6"/>
      <c r="F215" s="6"/>
      <c r="G215" s="6"/>
      <c r="H215" s="6"/>
      <c r="I215" s="6"/>
      <c r="J215" s="6"/>
      <c r="K215" s="6"/>
      <c r="L215" s="8"/>
      <c r="M215" s="6"/>
      <c r="N215" s="6"/>
      <c r="O215" s="8"/>
      <c r="P215" s="6"/>
      <c r="Q215" s="6"/>
      <c r="R215" s="6"/>
    </row>
    <row r="216" spans="1:18" ht="18.75">
      <c r="A216" s="4"/>
      <c r="B216" s="4"/>
      <c r="C216" s="6"/>
      <c r="D216" s="6"/>
      <c r="E216" s="6"/>
      <c r="F216" s="6"/>
      <c r="G216" s="6"/>
      <c r="H216" s="6"/>
      <c r="I216" s="6"/>
      <c r="J216" s="6"/>
      <c r="K216" s="6"/>
      <c r="L216" s="8"/>
      <c r="M216" s="6"/>
      <c r="N216" s="6"/>
      <c r="O216" s="8"/>
      <c r="P216" s="6"/>
      <c r="Q216" s="6"/>
      <c r="R216" s="6"/>
    </row>
    <row r="217" spans="1:18" ht="18.75">
      <c r="A217" s="4"/>
      <c r="B217" s="4"/>
      <c r="C217" s="6"/>
      <c r="D217" s="6"/>
      <c r="E217" s="6"/>
      <c r="F217" s="6"/>
      <c r="G217" s="6"/>
      <c r="H217" s="6"/>
      <c r="I217" s="6"/>
      <c r="J217" s="6"/>
      <c r="K217" s="6"/>
      <c r="L217" s="8"/>
      <c r="M217" s="6"/>
      <c r="N217" s="6"/>
      <c r="O217" s="8"/>
      <c r="P217" s="6"/>
      <c r="Q217" s="6"/>
      <c r="R217" s="6"/>
    </row>
  </sheetData>
  <sheetProtection/>
  <mergeCells count="73">
    <mergeCell ref="A8:R8"/>
    <mergeCell ref="L12:Q12"/>
    <mergeCell ref="B12:B15"/>
    <mergeCell ref="A94:S94"/>
    <mergeCell ref="A96:S96"/>
    <mergeCell ref="A98:S98"/>
    <mergeCell ref="A84:S84"/>
    <mergeCell ref="A17:S17"/>
    <mergeCell ref="M13:Q13"/>
    <mergeCell ref="C13:C15"/>
    <mergeCell ref="O1:R1"/>
    <mergeCell ref="A25:S25"/>
    <mergeCell ref="Q14:Q15"/>
    <mergeCell ref="E12:E15"/>
    <mergeCell ref="O2:R2"/>
    <mergeCell ref="A7:R7"/>
    <mergeCell ref="O3:R3"/>
    <mergeCell ref="B3:E4"/>
    <mergeCell ref="I3:M4"/>
    <mergeCell ref="I2:L2"/>
    <mergeCell ref="A40:S40"/>
    <mergeCell ref="A42:S42"/>
    <mergeCell ref="A44:S44"/>
    <mergeCell ref="J1:L1"/>
    <mergeCell ref="A27:S27"/>
    <mergeCell ref="A9:R9"/>
    <mergeCell ref="A10:R10"/>
    <mergeCell ref="A11:R11"/>
    <mergeCell ref="A12:A15"/>
    <mergeCell ref="I12:J12"/>
    <mergeCell ref="S14:S15"/>
    <mergeCell ref="A22:B22"/>
    <mergeCell ref="A28:B28"/>
    <mergeCell ref="A32:B32"/>
    <mergeCell ref="R14:R15"/>
    <mergeCell ref="A18:B18"/>
    <mergeCell ref="D13:D15"/>
    <mergeCell ref="R12:S13"/>
    <mergeCell ref="C12:D12"/>
    <mergeCell ref="F12:F15"/>
    <mergeCell ref="G12:G15"/>
    <mergeCell ref="A21:S21"/>
    <mergeCell ref="A31:S31"/>
    <mergeCell ref="A68:S68"/>
    <mergeCell ref="A103:S103"/>
    <mergeCell ref="A81:B81"/>
    <mergeCell ref="A80:S80"/>
    <mergeCell ref="A70:S70"/>
    <mergeCell ref="A36:S36"/>
    <mergeCell ref="A46:S46"/>
    <mergeCell ref="A48:S48"/>
    <mergeCell ref="A82:S82"/>
    <mergeCell ref="O14:O15"/>
    <mergeCell ref="P14:P15"/>
    <mergeCell ref="A57:IV57"/>
    <mergeCell ref="A69:B69"/>
    <mergeCell ref="A53:S53"/>
    <mergeCell ref="A55:S55"/>
    <mergeCell ref="A62:S62"/>
    <mergeCell ref="A64:S64"/>
    <mergeCell ref="A66:S66"/>
    <mergeCell ref="A51:S51"/>
    <mergeCell ref="A88:S88"/>
    <mergeCell ref="A90:S90"/>
    <mergeCell ref="A74:Q74"/>
    <mergeCell ref="A59:S59"/>
    <mergeCell ref="N14:N15"/>
    <mergeCell ref="H12:H15"/>
    <mergeCell ref="I13:I15"/>
    <mergeCell ref="J13:J15"/>
    <mergeCell ref="K12:K15"/>
    <mergeCell ref="L13:L15"/>
    <mergeCell ref="M14:M15"/>
  </mergeCells>
  <printOptions horizontalCentered="1"/>
  <pageMargins left="0.3937007874015748" right="0.31496062992125984" top="0.3937007874015748" bottom="0.3937007874015748" header="0.5905511811023623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zoomScaleSheetLayoutView="90" zoomScalePageLayoutView="0" workbookViewId="0" topLeftCell="A4">
      <selection activeCell="Q9" sqref="Q9"/>
    </sheetView>
  </sheetViews>
  <sheetFormatPr defaultColWidth="8.8515625" defaultRowHeight="15"/>
  <cols>
    <col min="1" max="1" width="5.57421875" style="1" customWidth="1"/>
    <col min="2" max="2" width="23.140625" style="1" customWidth="1"/>
    <col min="3" max="3" width="14.28125" style="1" customWidth="1"/>
    <col min="4" max="4" width="14.00390625" style="1" customWidth="1"/>
    <col min="5" max="5" width="10.8515625" style="1" customWidth="1"/>
    <col min="6" max="6" width="5.140625" style="1" customWidth="1"/>
    <col min="7" max="7" width="5.00390625" style="1" customWidth="1"/>
    <col min="8" max="8" width="5.57421875" style="1" customWidth="1"/>
    <col min="9" max="9" width="5.140625" style="1" customWidth="1"/>
    <col min="10" max="10" width="5.00390625" style="1" customWidth="1"/>
    <col min="11" max="12" width="5.57421875" style="1" customWidth="1"/>
    <col min="13" max="13" width="6.57421875" style="1" customWidth="1"/>
    <col min="14" max="14" width="4.8515625" style="1" customWidth="1"/>
    <col min="15" max="15" width="10.140625" style="1" customWidth="1"/>
    <col min="16" max="16" width="13.8515625" style="1" customWidth="1"/>
    <col min="17" max="17" width="8.8515625" style="1" customWidth="1"/>
    <col min="18" max="18" width="7.57421875" style="1" customWidth="1"/>
    <col min="19" max="19" width="8.8515625" style="1" customWidth="1"/>
    <col min="20" max="20" width="11.421875" style="1" customWidth="1"/>
    <col min="21" max="21" width="8.8515625" style="1" customWidth="1"/>
    <col min="22" max="22" width="6.8515625" style="1" customWidth="1"/>
    <col min="23" max="23" width="14.57421875" style="1" customWidth="1"/>
    <col min="24" max="24" width="10.00390625" style="1" customWidth="1"/>
    <col min="25" max="16384" width="8.8515625" style="1" customWidth="1"/>
  </cols>
  <sheetData>
    <row r="1" spans="1:22" s="9" customFormat="1" ht="28.5" customHeight="1">
      <c r="A1" s="232" t="s">
        <v>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4" s="9" customFormat="1" ht="15" customHeight="1">
      <c r="A2" s="225" t="s">
        <v>41</v>
      </c>
      <c r="B2" s="225" t="s">
        <v>4</v>
      </c>
      <c r="C2" s="225" t="s">
        <v>49</v>
      </c>
      <c r="D2" s="234" t="s">
        <v>45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9" customFormat="1" ht="42" customHeight="1">
      <c r="A3" s="225"/>
      <c r="B3" s="225"/>
      <c r="C3" s="225"/>
      <c r="D3" s="225" t="s">
        <v>50</v>
      </c>
      <c r="E3" s="225"/>
      <c r="F3" s="225"/>
      <c r="G3" s="225"/>
      <c r="H3" s="225"/>
      <c r="I3" s="225"/>
      <c r="J3" s="225"/>
      <c r="K3" s="221" t="s">
        <v>55</v>
      </c>
      <c r="L3" s="222"/>
      <c r="M3" s="225" t="s">
        <v>56</v>
      </c>
      <c r="N3" s="225"/>
      <c r="O3" s="225" t="s">
        <v>57</v>
      </c>
      <c r="P3" s="225"/>
      <c r="Q3" s="233" t="s">
        <v>58</v>
      </c>
      <c r="R3" s="233"/>
      <c r="S3" s="225" t="s">
        <v>51</v>
      </c>
      <c r="T3" s="225"/>
      <c r="U3" s="225" t="s">
        <v>52</v>
      </c>
      <c r="V3" s="225"/>
      <c r="W3" s="225" t="s">
        <v>59</v>
      </c>
      <c r="X3" s="235" t="s">
        <v>60</v>
      </c>
    </row>
    <row r="4" spans="1:24" s="33" customFormat="1" ht="145.5" customHeight="1">
      <c r="A4" s="225"/>
      <c r="B4" s="225"/>
      <c r="C4" s="225"/>
      <c r="D4" s="32" t="s">
        <v>40</v>
      </c>
      <c r="E4" s="110" t="s">
        <v>61</v>
      </c>
      <c r="F4" s="110" t="s">
        <v>93</v>
      </c>
      <c r="G4" s="110" t="s">
        <v>8</v>
      </c>
      <c r="H4" s="110" t="s">
        <v>10</v>
      </c>
      <c r="I4" s="110" t="s">
        <v>11</v>
      </c>
      <c r="J4" s="110" t="s">
        <v>9</v>
      </c>
      <c r="K4" s="223"/>
      <c r="L4" s="224"/>
      <c r="M4" s="225"/>
      <c r="N4" s="225"/>
      <c r="O4" s="225"/>
      <c r="P4" s="225"/>
      <c r="Q4" s="233"/>
      <c r="R4" s="233"/>
      <c r="S4" s="225"/>
      <c r="T4" s="225"/>
      <c r="U4" s="225"/>
      <c r="V4" s="225"/>
      <c r="W4" s="225"/>
      <c r="X4" s="236"/>
    </row>
    <row r="5" spans="1:24" s="11" customFormat="1" ht="21" customHeight="1">
      <c r="A5" s="225"/>
      <c r="B5" s="225"/>
      <c r="C5" s="32" t="s">
        <v>1</v>
      </c>
      <c r="D5" s="32" t="s">
        <v>1</v>
      </c>
      <c r="E5" s="32" t="s">
        <v>1</v>
      </c>
      <c r="F5" s="32" t="s">
        <v>1</v>
      </c>
      <c r="G5" s="32" t="s">
        <v>1</v>
      </c>
      <c r="H5" s="32" t="s">
        <v>1</v>
      </c>
      <c r="I5" s="32" t="s">
        <v>1</v>
      </c>
      <c r="J5" s="32" t="s">
        <v>1</v>
      </c>
      <c r="K5" s="32" t="s">
        <v>5</v>
      </c>
      <c r="L5" s="32" t="s">
        <v>1</v>
      </c>
      <c r="M5" s="32" t="s">
        <v>5</v>
      </c>
      <c r="N5" s="32" t="s">
        <v>1</v>
      </c>
      <c r="O5" s="32" t="s">
        <v>3</v>
      </c>
      <c r="P5" s="32" t="s">
        <v>1</v>
      </c>
      <c r="Q5" s="34" t="s">
        <v>3</v>
      </c>
      <c r="R5" s="34" t="s">
        <v>1</v>
      </c>
      <c r="S5" s="32" t="s">
        <v>3</v>
      </c>
      <c r="T5" s="32" t="s">
        <v>1</v>
      </c>
      <c r="U5" s="32" t="s">
        <v>6</v>
      </c>
      <c r="V5" s="32" t="s">
        <v>1</v>
      </c>
      <c r="W5" s="32" t="s">
        <v>1</v>
      </c>
      <c r="X5" s="32" t="s">
        <v>1</v>
      </c>
    </row>
    <row r="6" spans="1:24" s="11" customFormat="1" ht="15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</row>
    <row r="7" spans="1:24" s="11" customFormat="1" ht="20.25" customHeight="1">
      <c r="A7" s="230" t="s">
        <v>102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</row>
    <row r="8" spans="1:24" s="15" customFormat="1" ht="17.25" customHeight="1">
      <c r="A8" s="16"/>
      <c r="B8" s="123" t="s">
        <v>7</v>
      </c>
      <c r="C8" s="120">
        <f>SUM(C9:C9)</f>
        <v>5780772.27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21">
        <f>SUM(O9:O9)</f>
        <v>724.64</v>
      </c>
      <c r="P8" s="122">
        <f>SUM(P9:P9)</f>
        <v>5360886.86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04">
        <f>SUM(W9:W9)</f>
        <v>419885.4</v>
      </c>
      <c r="X8" s="25"/>
    </row>
    <row r="9" spans="1:24" s="15" customFormat="1" ht="33" customHeight="1">
      <c r="A9" s="16" t="s">
        <v>69</v>
      </c>
      <c r="B9" s="94" t="s">
        <v>74</v>
      </c>
      <c r="C9" s="39">
        <v>5780772.27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1">
        <v>724.64</v>
      </c>
      <c r="P9" s="95">
        <v>5360886.86</v>
      </c>
      <c r="Q9" s="43"/>
      <c r="R9" s="43"/>
      <c r="S9" s="43"/>
      <c r="T9" s="43"/>
      <c r="U9" s="43"/>
      <c r="V9" s="43"/>
      <c r="W9" s="96">
        <v>419885.4</v>
      </c>
      <c r="X9" s="25"/>
    </row>
    <row r="10" s="229" customFormat="1" ht="17.25" customHeight="1">
      <c r="A10" s="228" t="s">
        <v>87</v>
      </c>
    </row>
    <row r="11" spans="1:31" s="64" customFormat="1" ht="17.25" customHeight="1">
      <c r="A11" s="16"/>
      <c r="B11" s="123" t="s">
        <v>7</v>
      </c>
      <c r="C11" s="120">
        <f>C12</f>
        <v>4158100.78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1">
        <f>SUM(O12:O12)</f>
        <v>495.9</v>
      </c>
      <c r="P11" s="122">
        <f>SUM(P12:P12)</f>
        <v>3856077.84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04">
        <f>SUM(W12:W12)</f>
        <v>302022.94</v>
      </c>
      <c r="X11" s="24"/>
      <c r="Y11" s="28"/>
      <c r="Z11" s="28"/>
      <c r="AA11" s="28"/>
      <c r="AB11" s="28"/>
      <c r="AC11" s="28"/>
      <c r="AD11" s="28"/>
      <c r="AE11" s="28"/>
    </row>
    <row r="12" spans="1:31" s="15" customFormat="1" ht="32.25" customHeight="1">
      <c r="A12" s="55" t="s">
        <v>69</v>
      </c>
      <c r="B12" s="97" t="s">
        <v>75</v>
      </c>
      <c r="C12" s="58">
        <v>4158100.78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>
        <v>495.9</v>
      </c>
      <c r="P12" s="146">
        <f>C12-W12</f>
        <v>3856077.84</v>
      </c>
      <c r="Q12" s="61"/>
      <c r="R12" s="61"/>
      <c r="S12" s="61"/>
      <c r="T12" s="61"/>
      <c r="U12" s="61"/>
      <c r="V12" s="61"/>
      <c r="W12" s="67">
        <v>302022.94</v>
      </c>
      <c r="X12" s="62"/>
      <c r="Y12" s="66"/>
      <c r="Z12" s="28"/>
      <c r="AA12" s="28"/>
      <c r="AE12" s="28"/>
    </row>
    <row r="13" spans="1:24" s="11" customFormat="1" ht="17.25" customHeight="1">
      <c r="A13" s="180" t="s">
        <v>88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</row>
    <row r="14" spans="1:24" s="11" customFormat="1" ht="17.25" customHeight="1">
      <c r="A14" s="16"/>
      <c r="B14" s="123" t="s">
        <v>7</v>
      </c>
      <c r="C14" s="120">
        <f>C15</f>
        <v>4714311.41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21">
        <f>O15</f>
        <v>470</v>
      </c>
      <c r="P14" s="122">
        <f>P15</f>
        <v>4371888.21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04">
        <f>W15</f>
        <v>342423.2</v>
      </c>
      <c r="X14" s="25"/>
    </row>
    <row r="15" spans="1:31" s="63" customFormat="1" ht="31.5">
      <c r="A15" s="16" t="s">
        <v>69</v>
      </c>
      <c r="B15" s="97" t="s">
        <v>89</v>
      </c>
      <c r="C15" s="39">
        <v>4714311.41</v>
      </c>
      <c r="D15" s="40"/>
      <c r="E15" s="40"/>
      <c r="F15" s="46"/>
      <c r="G15" s="46"/>
      <c r="H15" s="46"/>
      <c r="I15" s="46"/>
      <c r="J15" s="46"/>
      <c r="K15" s="46"/>
      <c r="L15" s="46"/>
      <c r="M15" s="46"/>
      <c r="N15" s="46"/>
      <c r="O15" s="41">
        <v>470</v>
      </c>
      <c r="P15" s="95">
        <f>C15-W15</f>
        <v>4371888.21</v>
      </c>
      <c r="Q15" s="43"/>
      <c r="R15" s="43"/>
      <c r="S15" s="43"/>
      <c r="T15" s="43"/>
      <c r="U15" s="43"/>
      <c r="V15" s="43"/>
      <c r="W15" s="96">
        <v>342423.2</v>
      </c>
      <c r="X15" s="25"/>
      <c r="Y15" s="28"/>
      <c r="Z15" s="28"/>
      <c r="AA15" s="28"/>
      <c r="AB15" s="28"/>
      <c r="AC15" s="28"/>
      <c r="AD15" s="28"/>
      <c r="AE15" s="28"/>
    </row>
    <row r="16" spans="1:24" s="11" customFormat="1" ht="23.25" customHeight="1">
      <c r="A16" s="192" t="s">
        <v>111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</row>
    <row r="17" spans="1:24" s="11" customFormat="1" ht="15.75">
      <c r="A17" s="230" t="s">
        <v>7</v>
      </c>
      <c r="B17" s="230"/>
      <c r="C17" s="124">
        <f>C18+C19</f>
        <v>6309071.88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f>O18+O19</f>
        <v>1232.9</v>
      </c>
      <c r="P17" s="126">
        <f>P18+P19</f>
        <v>6068489.88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04">
        <f>SUM(W18:W19)</f>
        <v>240582</v>
      </c>
      <c r="X17" s="25"/>
    </row>
    <row r="18" spans="1:24" s="11" customFormat="1" ht="33" customHeight="1">
      <c r="A18" s="16" t="s">
        <v>69</v>
      </c>
      <c r="B18" s="94" t="s">
        <v>94</v>
      </c>
      <c r="C18" s="56">
        <v>3066572.83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7">
        <v>599</v>
      </c>
      <c r="P18" s="111">
        <f>C18-W18</f>
        <v>2948353.83</v>
      </c>
      <c r="Q18" s="43"/>
      <c r="R18" s="43"/>
      <c r="S18" s="43"/>
      <c r="T18" s="43"/>
      <c r="U18" s="43"/>
      <c r="V18" s="43"/>
      <c r="W18" s="96">
        <v>118219</v>
      </c>
      <c r="X18" s="25"/>
    </row>
    <row r="19" spans="1:24" s="11" customFormat="1" ht="30" customHeight="1">
      <c r="A19" s="16" t="s">
        <v>70</v>
      </c>
      <c r="B19" s="94" t="s">
        <v>79</v>
      </c>
      <c r="C19" s="56">
        <v>3242499.05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7">
        <v>633.9</v>
      </c>
      <c r="P19" s="111">
        <f>C19-W19</f>
        <v>3120136.05</v>
      </c>
      <c r="Q19" s="43"/>
      <c r="R19" s="43"/>
      <c r="S19" s="43"/>
      <c r="T19" s="43"/>
      <c r="U19" s="43"/>
      <c r="V19" s="43"/>
      <c r="W19" s="96">
        <v>122363</v>
      </c>
      <c r="X19" s="25"/>
    </row>
    <row r="20" spans="1:24" s="11" customFormat="1" ht="17.25" customHeight="1">
      <c r="A20" s="178" t="s">
        <v>112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/>
    </row>
    <row r="21" spans="1:24" s="11" customFormat="1" ht="17.25" customHeight="1">
      <c r="A21" s="230" t="s">
        <v>7</v>
      </c>
      <c r="B21" s="230"/>
      <c r="C21" s="127">
        <f>C22+C23</f>
        <v>4817776.92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8">
        <f>O22+O23</f>
        <v>1130</v>
      </c>
      <c r="P21" s="129">
        <f>P22+P23</f>
        <v>4467838.52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30">
        <f>W22+W23</f>
        <v>349938.4</v>
      </c>
      <c r="X21" s="57"/>
    </row>
    <row r="22" spans="1:24" s="11" customFormat="1" ht="33" customHeight="1">
      <c r="A22" s="16">
        <v>1</v>
      </c>
      <c r="B22" s="94" t="s">
        <v>80</v>
      </c>
      <c r="C22" s="56">
        <v>1961218.92</v>
      </c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7">
        <v>460</v>
      </c>
      <c r="P22" s="111">
        <f>C22-W22</f>
        <v>1818766.1199999999</v>
      </c>
      <c r="Q22" s="43"/>
      <c r="R22" s="44"/>
      <c r="S22" s="22"/>
      <c r="T22" s="22"/>
      <c r="U22" s="22"/>
      <c r="V22" s="22"/>
      <c r="W22" s="96">
        <v>142452.8</v>
      </c>
      <c r="X22" s="22"/>
    </row>
    <row r="23" spans="1:24" s="11" customFormat="1" ht="31.5" customHeight="1">
      <c r="A23" s="16">
        <v>2</v>
      </c>
      <c r="B23" s="94" t="s">
        <v>117</v>
      </c>
      <c r="C23" s="56">
        <f>P23+W23</f>
        <v>2856558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>
        <v>670</v>
      </c>
      <c r="P23" s="111">
        <v>2649072.4</v>
      </c>
      <c r="Q23" s="43"/>
      <c r="R23" s="44"/>
      <c r="S23" s="22"/>
      <c r="T23" s="22"/>
      <c r="U23" s="22"/>
      <c r="V23" s="22"/>
      <c r="W23" s="96">
        <v>207485.6</v>
      </c>
      <c r="X23" s="22"/>
    </row>
    <row r="24" spans="1:24" s="11" customFormat="1" ht="15.75" customHeight="1">
      <c r="A24" s="237" t="s">
        <v>103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1:24" s="11" customFormat="1" ht="31.5" customHeight="1">
      <c r="A25" s="55"/>
      <c r="B25" s="150" t="s">
        <v>7</v>
      </c>
      <c r="C25" s="151">
        <f>C26+C27</f>
        <v>5475851.42</v>
      </c>
      <c r="D25" s="152">
        <f>D26</f>
        <v>640110.46</v>
      </c>
      <c r="E25" s="153">
        <f>E26</f>
        <v>640110.46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4">
        <f>O26+O27</f>
        <v>1220</v>
      </c>
      <c r="P25" s="155">
        <f>P26+P27</f>
        <v>4438003.43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7">
        <f>W26+W27</f>
        <v>397737.53</v>
      </c>
      <c r="X25" s="22"/>
    </row>
    <row r="26" spans="1:24" s="11" customFormat="1" ht="31.5">
      <c r="A26" s="16">
        <v>3</v>
      </c>
      <c r="B26" s="112" t="s">
        <v>95</v>
      </c>
      <c r="C26" s="56">
        <v>3163087.64</v>
      </c>
      <c r="D26" s="45">
        <v>640110.46</v>
      </c>
      <c r="E26" s="46">
        <v>640110.46</v>
      </c>
      <c r="F26" s="46"/>
      <c r="G26" s="46"/>
      <c r="H26" s="46"/>
      <c r="I26" s="46"/>
      <c r="J26" s="46"/>
      <c r="K26" s="46"/>
      <c r="L26" s="46"/>
      <c r="M26" s="46"/>
      <c r="N26" s="47"/>
      <c r="O26" s="47">
        <v>580</v>
      </c>
      <c r="P26" s="111">
        <v>2293226.85</v>
      </c>
      <c r="Q26" s="43"/>
      <c r="R26" s="44"/>
      <c r="S26" s="22"/>
      <c r="T26" s="22"/>
      <c r="U26" s="22"/>
      <c r="V26" s="22"/>
      <c r="W26" s="113">
        <v>229750.33</v>
      </c>
      <c r="X26" s="65"/>
    </row>
    <row r="27" spans="1:24" s="11" customFormat="1" ht="33" customHeight="1">
      <c r="A27" s="16">
        <v>4</v>
      </c>
      <c r="B27" s="112" t="s">
        <v>96</v>
      </c>
      <c r="C27" s="56">
        <v>2312763.78</v>
      </c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7">
        <v>640</v>
      </c>
      <c r="P27" s="111">
        <f>C27-W27</f>
        <v>2144776.5799999996</v>
      </c>
      <c r="Q27" s="43"/>
      <c r="R27" s="44"/>
      <c r="S27" s="22"/>
      <c r="T27" s="22"/>
      <c r="U27" s="22"/>
      <c r="V27" s="22"/>
      <c r="W27" s="113">
        <v>167987.2</v>
      </c>
      <c r="X27" s="22"/>
    </row>
    <row r="28" spans="1:24" s="11" customFormat="1" ht="17.25" customHeight="1" hidden="1">
      <c r="A28" s="16"/>
      <c r="B28" s="38"/>
      <c r="C28" s="39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1"/>
      <c r="P28" s="42"/>
      <c r="Q28" s="43"/>
      <c r="R28" s="43"/>
      <c r="S28" s="43"/>
      <c r="T28" s="43"/>
      <c r="U28" s="43"/>
      <c r="V28" s="43"/>
      <c r="W28" s="31"/>
      <c r="X28" s="25"/>
    </row>
    <row r="29" spans="1:24" s="11" customFormat="1" ht="17.25" customHeight="1" hidden="1">
      <c r="A29" s="16"/>
      <c r="B29" s="38"/>
      <c r="C29" s="39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1"/>
      <c r="P29" s="42"/>
      <c r="Q29" s="43"/>
      <c r="R29" s="43"/>
      <c r="S29" s="43"/>
      <c r="T29" s="43"/>
      <c r="U29" s="43"/>
      <c r="V29" s="43"/>
      <c r="W29" s="31"/>
      <c r="X29" s="25"/>
    </row>
    <row r="30" spans="1:24" s="11" customFormat="1" ht="15" customHeight="1" hidden="1">
      <c r="A30" s="16"/>
      <c r="B30" s="38"/>
      <c r="C30" s="39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1"/>
      <c r="P30" s="42"/>
      <c r="Q30" s="43"/>
      <c r="R30" s="43"/>
      <c r="S30" s="43"/>
      <c r="T30" s="43"/>
      <c r="U30" s="43"/>
      <c r="V30" s="43"/>
      <c r="W30" s="31"/>
      <c r="X30" s="25"/>
    </row>
    <row r="31" spans="1:24" s="11" customFormat="1" ht="0.75" customHeight="1" hidden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</row>
    <row r="32" spans="1:24" s="11" customFormat="1" ht="0.7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24" s="11" customFormat="1" ht="0.7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s="11" customFormat="1" ht="0.7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s="11" customFormat="1" ht="3.7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s="11" customFormat="1" ht="82.5" customHeight="1">
      <c r="A36" s="220" t="s">
        <v>116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</row>
    <row r="37" spans="1:24" s="11" customFormat="1" ht="18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</row>
    <row r="38" spans="1:24" s="11" customFormat="1" ht="17.2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</row>
    <row r="39" spans="1:24" s="11" customFormat="1" ht="41.2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</row>
    <row r="40" spans="1:24" ht="31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ht="15">
      <c r="A41" s="163" t="s">
        <v>113</v>
      </c>
      <c r="B41" s="160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ht="1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ht="1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</sheetData>
  <sheetProtection/>
  <mergeCells count="27">
    <mergeCell ref="A39:X39"/>
    <mergeCell ref="A36:X36"/>
    <mergeCell ref="A17:B17"/>
    <mergeCell ref="C2:C4"/>
    <mergeCell ref="A21:B21"/>
    <mergeCell ref="D2:X2"/>
    <mergeCell ref="W3:W4"/>
    <mergeCell ref="A20:X20"/>
    <mergeCell ref="X3:X4"/>
    <mergeCell ref="A24:X24"/>
    <mergeCell ref="A1:V1"/>
    <mergeCell ref="A2:A5"/>
    <mergeCell ref="B2:B5"/>
    <mergeCell ref="M3:N4"/>
    <mergeCell ref="O3:P4"/>
    <mergeCell ref="Q3:R4"/>
    <mergeCell ref="S3:T4"/>
    <mergeCell ref="A37:X37"/>
    <mergeCell ref="A38:X38"/>
    <mergeCell ref="A16:X16"/>
    <mergeCell ref="K3:L4"/>
    <mergeCell ref="D3:J3"/>
    <mergeCell ref="A13:X13"/>
    <mergeCell ref="U3:V4"/>
    <mergeCell ref="A10:IV10"/>
    <mergeCell ref="A7:X7"/>
    <mergeCell ref="A31:X31"/>
  </mergeCells>
  <printOptions horizontalCentered="1"/>
  <pageMargins left="0.35433070866141736" right="0.3937007874015748" top="0.3937007874015748" bottom="0.35433070866141736" header="0.5905511811023623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0">
      <selection activeCell="A17" sqref="A17:F17"/>
    </sheetView>
  </sheetViews>
  <sheetFormatPr defaultColWidth="8.8515625" defaultRowHeight="15"/>
  <cols>
    <col min="1" max="1" width="8.8515625" style="1" customWidth="1"/>
    <col min="2" max="2" width="30.7109375" style="1" customWidth="1"/>
    <col min="3" max="3" width="20.57421875" style="1" customWidth="1"/>
    <col min="4" max="4" width="35.00390625" style="1" customWidth="1"/>
    <col min="5" max="5" width="18.8515625" style="1" customWidth="1"/>
    <col min="6" max="6" width="24.28125" style="1" customWidth="1"/>
    <col min="7" max="7" width="8.140625" style="1" customWidth="1"/>
    <col min="8" max="16384" width="8.8515625" style="1" customWidth="1"/>
  </cols>
  <sheetData>
    <row r="1" spans="1:7" ht="27.75" customHeight="1">
      <c r="A1" s="239" t="s">
        <v>39</v>
      </c>
      <c r="B1" s="239"/>
      <c r="C1" s="239"/>
      <c r="D1" s="239"/>
      <c r="E1" s="239"/>
      <c r="F1" s="239"/>
      <c r="G1" s="10"/>
    </row>
    <row r="2" spans="1:7" ht="18.75" customHeight="1">
      <c r="A2" s="54"/>
      <c r="B2" s="54"/>
      <c r="C2" s="54"/>
      <c r="D2" s="54"/>
      <c r="E2" s="54"/>
      <c r="F2" s="54"/>
      <c r="G2" s="10"/>
    </row>
    <row r="3" spans="1:7" s="11" customFormat="1" ht="62.25" customHeight="1">
      <c r="A3" s="240" t="s">
        <v>41</v>
      </c>
      <c r="B3" s="240" t="s">
        <v>47</v>
      </c>
      <c r="C3" s="241" t="s">
        <v>17</v>
      </c>
      <c r="D3" s="241" t="s">
        <v>48</v>
      </c>
      <c r="E3" s="240" t="s">
        <v>31</v>
      </c>
      <c r="F3" s="240" t="s">
        <v>32</v>
      </c>
      <c r="G3" s="15"/>
    </row>
    <row r="4" spans="1:7" s="11" customFormat="1" ht="54" customHeight="1">
      <c r="A4" s="240"/>
      <c r="B4" s="240"/>
      <c r="C4" s="241"/>
      <c r="D4" s="241"/>
      <c r="E4" s="240"/>
      <c r="F4" s="240"/>
      <c r="G4" s="15"/>
    </row>
    <row r="5" spans="1:7" s="11" customFormat="1" ht="15.75">
      <c r="A5" s="240"/>
      <c r="B5" s="240"/>
      <c r="C5" s="74" t="s">
        <v>3</v>
      </c>
      <c r="D5" s="73" t="s">
        <v>27</v>
      </c>
      <c r="E5" s="73" t="s">
        <v>5</v>
      </c>
      <c r="F5" s="73" t="s">
        <v>1</v>
      </c>
      <c r="G5" s="15"/>
    </row>
    <row r="6" spans="1:7" s="11" customFormat="1" ht="15.7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15"/>
    </row>
    <row r="7" spans="1:7" s="11" customFormat="1" ht="15.75">
      <c r="A7" s="242" t="s">
        <v>98</v>
      </c>
      <c r="B7" s="243"/>
      <c r="C7" s="243"/>
      <c r="D7" s="243"/>
      <c r="E7" s="243"/>
      <c r="F7" s="244"/>
      <c r="G7" s="15"/>
    </row>
    <row r="8" spans="1:7" s="11" customFormat="1" ht="46.5" customHeight="1">
      <c r="A8" s="73" t="s">
        <v>7</v>
      </c>
      <c r="B8" s="98" t="s">
        <v>97</v>
      </c>
      <c r="C8" s="23">
        <f>'раздел I'!H37</f>
        <v>1530.1</v>
      </c>
      <c r="D8" s="73">
        <f>'раздел I'!K38</f>
        <v>38</v>
      </c>
      <c r="E8" s="73">
        <v>1</v>
      </c>
      <c r="F8" s="37">
        <f>'раздел II '!C9</f>
        <v>5780772.27</v>
      </c>
      <c r="G8" s="15"/>
    </row>
    <row r="9" spans="1:7" s="11" customFormat="1" ht="15.75">
      <c r="A9" s="242" t="s">
        <v>99</v>
      </c>
      <c r="B9" s="248"/>
      <c r="C9" s="248"/>
      <c r="D9" s="248"/>
      <c r="E9" s="248"/>
      <c r="F9" s="249"/>
      <c r="G9" s="15"/>
    </row>
    <row r="10" spans="1:6" s="15" customFormat="1" ht="40.5" customHeight="1">
      <c r="A10" s="73" t="s">
        <v>7</v>
      </c>
      <c r="B10" s="98" t="s">
        <v>97</v>
      </c>
      <c r="C10" s="37">
        <f>'раздел I'!H49</f>
        <v>1587.9</v>
      </c>
      <c r="D10" s="73">
        <f>'раздел I'!K50</f>
        <v>41</v>
      </c>
      <c r="E10" s="73">
        <v>1</v>
      </c>
      <c r="F10" s="37">
        <f>'раздел II '!C12</f>
        <v>4158100.78</v>
      </c>
    </row>
    <row r="11" spans="1:6" s="15" customFormat="1" ht="15.75">
      <c r="A11" s="242" t="s">
        <v>100</v>
      </c>
      <c r="B11" s="248"/>
      <c r="C11" s="248"/>
      <c r="D11" s="248"/>
      <c r="E11" s="248"/>
      <c r="F11" s="249"/>
    </row>
    <row r="12" spans="1:6" s="15" customFormat="1" ht="31.5">
      <c r="A12" s="73" t="s">
        <v>7</v>
      </c>
      <c r="B12" s="162" t="s">
        <v>97</v>
      </c>
      <c r="C12" s="37">
        <f>'раздел I'!H60</f>
        <v>571.8</v>
      </c>
      <c r="D12" s="73">
        <f>'раздел I'!K58</f>
        <v>14</v>
      </c>
      <c r="E12" s="73">
        <v>1</v>
      </c>
      <c r="F12" s="37">
        <v>4714311.41</v>
      </c>
    </row>
    <row r="13" spans="1:6" s="15" customFormat="1" ht="15.75">
      <c r="A13" s="250" t="s">
        <v>114</v>
      </c>
      <c r="B13" s="251"/>
      <c r="C13" s="251"/>
      <c r="D13" s="251"/>
      <c r="E13" s="251"/>
      <c r="F13" s="252"/>
    </row>
    <row r="14" spans="1:6" s="15" customFormat="1" ht="31.5">
      <c r="A14" s="73" t="s">
        <v>7</v>
      </c>
      <c r="B14" s="162" t="s">
        <v>97</v>
      </c>
      <c r="C14" s="114">
        <f>'раздел I'!H71</f>
        <v>2380.1</v>
      </c>
      <c r="D14" s="164">
        <f>'раздел I'!K69</f>
        <v>74</v>
      </c>
      <c r="E14" s="29">
        <v>2</v>
      </c>
      <c r="F14" s="115">
        <f>'раздел II '!C17</f>
        <v>6309071.88</v>
      </c>
    </row>
    <row r="15" spans="1:6" s="87" customFormat="1" ht="27.75" customHeight="1">
      <c r="A15" s="245" t="s">
        <v>114</v>
      </c>
      <c r="B15" s="246"/>
      <c r="C15" s="246"/>
      <c r="D15" s="246"/>
      <c r="E15" s="246"/>
      <c r="F15" s="247"/>
    </row>
    <row r="16" spans="1:6" s="15" customFormat="1" ht="33.75" customHeight="1">
      <c r="A16" s="73" t="s">
        <v>7</v>
      </c>
      <c r="B16" s="98" t="s">
        <v>97</v>
      </c>
      <c r="C16" s="37">
        <f>'раздел I'!H85</f>
        <v>1385.3000000000002</v>
      </c>
      <c r="D16" s="73">
        <f>'раздел I'!K83</f>
        <v>42</v>
      </c>
      <c r="E16" s="73">
        <v>2</v>
      </c>
      <c r="F16" s="43">
        <f>'раздел II '!C21</f>
        <v>4817776.92</v>
      </c>
    </row>
    <row r="17" spans="1:7" ht="29.25" customHeight="1">
      <c r="A17" s="238" t="s">
        <v>115</v>
      </c>
      <c r="B17" s="238"/>
      <c r="C17" s="238"/>
      <c r="D17" s="238"/>
      <c r="E17" s="238"/>
      <c r="F17" s="238"/>
      <c r="G17" s="10"/>
    </row>
    <row r="18" spans="1:7" ht="29.25" customHeight="1">
      <c r="A18" s="73" t="s">
        <v>7</v>
      </c>
      <c r="B18" s="162" t="s">
        <v>97</v>
      </c>
      <c r="C18" s="37">
        <f>'раздел I'!H91</f>
        <v>2539.2</v>
      </c>
      <c r="D18" s="73">
        <f>'раздел I'!K89</f>
        <v>101</v>
      </c>
      <c r="E18" s="73">
        <v>2</v>
      </c>
      <c r="F18" s="43">
        <f>'раздел II '!C25</f>
        <v>5475851.42</v>
      </c>
      <c r="G18" s="10"/>
    </row>
    <row r="19" ht="15">
      <c r="C19" s="163" t="s">
        <v>84</v>
      </c>
    </row>
    <row r="20" ht="15">
      <c r="F20" s="53"/>
    </row>
    <row r="21" ht="15">
      <c r="F21" s="53"/>
    </row>
    <row r="24" ht="15" hidden="1"/>
    <row r="25" ht="15" hidden="1"/>
    <row r="26" ht="15" hidden="1"/>
  </sheetData>
  <sheetProtection/>
  <mergeCells count="13">
    <mergeCell ref="A13:F13"/>
    <mergeCell ref="E3:E4"/>
    <mergeCell ref="F3:F4"/>
    <mergeCell ref="A17:F17"/>
    <mergeCell ref="A1:F1"/>
    <mergeCell ref="A3:A5"/>
    <mergeCell ref="B3:B5"/>
    <mergeCell ref="C3:C4"/>
    <mergeCell ref="D3:D4"/>
    <mergeCell ref="A7:F7"/>
    <mergeCell ref="A15:F15"/>
    <mergeCell ref="A9:F9"/>
    <mergeCell ref="A11:F11"/>
  </mergeCells>
  <printOptions/>
  <pageMargins left="0.5905511811023623" right="0.5118110236220472" top="0.3937007874015748" bottom="0.35433070866141736" header="0.5905511811023623" footer="0.31496062992125984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cp:lastPrinted>2023-03-17T10:00:03Z</cp:lastPrinted>
  <dcterms:created xsi:type="dcterms:W3CDTF">2012-12-13T11:50:40Z</dcterms:created>
  <dcterms:modified xsi:type="dcterms:W3CDTF">2023-03-17T10:59:03Z</dcterms:modified>
  <cp:category/>
  <cp:version/>
  <cp:contentType/>
  <cp:contentStatus/>
</cp:coreProperties>
</file>