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сполнение бюджета за 1 пол\"/>
    </mc:Choice>
  </mc:AlternateContent>
  <bookViews>
    <workbookView xWindow="120" yWindow="45" windowWidth="18975" windowHeight="11955"/>
  </bookViews>
  <sheets>
    <sheet name="Лист1 (2)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70" i="4" l="1"/>
  <c r="C70" i="4"/>
  <c r="D56" i="4"/>
  <c r="C56" i="4"/>
  <c r="E60" i="4"/>
  <c r="E59" i="4"/>
  <c r="E58" i="4"/>
  <c r="E57" i="4"/>
  <c r="D37" i="4"/>
  <c r="C37" i="4"/>
  <c r="E40" i="4"/>
  <c r="E41" i="4"/>
  <c r="E21" i="4"/>
  <c r="E28" i="4"/>
  <c r="D19" i="4"/>
  <c r="C19" i="4"/>
  <c r="E56" i="4"/>
  <c r="D74" i="4"/>
  <c r="C74" i="4"/>
  <c r="D61" i="4"/>
  <c r="C61" i="4"/>
  <c r="E64" i="4"/>
  <c r="D87" i="4"/>
  <c r="D95" i="4" s="1"/>
  <c r="C87" i="4"/>
  <c r="E38" i="4" l="1"/>
  <c r="E39" i="4"/>
  <c r="E42" i="4"/>
  <c r="E44" i="4"/>
  <c r="E45" i="4"/>
  <c r="E47" i="4"/>
  <c r="E48" i="4"/>
  <c r="E49" i="4"/>
  <c r="E51" i="4"/>
  <c r="E52" i="4"/>
  <c r="E53" i="4"/>
  <c r="E54" i="4"/>
  <c r="E55" i="4"/>
  <c r="E62" i="4"/>
  <c r="E63" i="4"/>
  <c r="E65" i="4"/>
  <c r="E66" i="4"/>
  <c r="C46" i="4"/>
  <c r="D46" i="4"/>
  <c r="C50" i="4"/>
  <c r="D50" i="4"/>
  <c r="C67" i="4"/>
  <c r="D67" i="4"/>
  <c r="E68" i="4"/>
  <c r="E69" i="4"/>
  <c r="E71" i="4"/>
  <c r="E72" i="4"/>
  <c r="E73" i="4"/>
  <c r="E74" i="4"/>
  <c r="E75" i="4"/>
  <c r="C76" i="4"/>
  <c r="D76" i="4"/>
  <c r="E77" i="4"/>
  <c r="E78" i="4"/>
  <c r="C79" i="4"/>
  <c r="D79" i="4"/>
  <c r="E80" i="4"/>
  <c r="C81" i="4"/>
  <c r="D81" i="4"/>
  <c r="D84" i="4" s="1"/>
  <c r="E82" i="4"/>
  <c r="C95" i="4"/>
  <c r="E32" i="4"/>
  <c r="E29" i="4"/>
  <c r="E27" i="4"/>
  <c r="E26" i="4"/>
  <c r="E25" i="4"/>
  <c r="E23" i="4"/>
  <c r="E22" i="4"/>
  <c r="E20" i="4"/>
  <c r="C35" i="4"/>
  <c r="C84" i="4" l="1"/>
  <c r="E46" i="4"/>
  <c r="E37" i="4"/>
  <c r="E81" i="4"/>
  <c r="E79" i="4"/>
  <c r="E76" i="4"/>
  <c r="E70" i="4"/>
  <c r="E67" i="4"/>
  <c r="E61" i="4"/>
  <c r="E50" i="4"/>
  <c r="D35" i="4"/>
  <c r="E19" i="4"/>
  <c r="E31" i="4"/>
  <c r="E84" i="4" l="1"/>
  <c r="E35" i="4"/>
</calcChain>
</file>

<file path=xl/sharedStrings.xml><?xml version="1.0" encoding="utf-8"?>
<sst xmlns="http://schemas.openxmlformats.org/spreadsheetml/2006/main" count="149" uniqueCount="145">
  <si>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</si>
  <si>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</si>
  <si>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</si>
  <si>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</si>
  <si>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</si>
  <si>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</si>
  <si>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</si>
  <si>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</si>
  <si>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</si>
  <si>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</si>
  <si>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</si>
  <si>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</si>
  <si>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</si>
  <si>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</si>
  <si>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</si>
  <si>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</si>
  <si>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</si>
  <si>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</si>
  <si>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Доходы от оказания платных услуг (работ) и компенсации затрат  государства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</si>
  <si>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</si>
  <si>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</si>
  <si>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</si>
  <si>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</si>
  <si>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</si>
  <si>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</si>
  <si>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</si>
  <si>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</si>
  <si>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</si>
  <si>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</si>
  <si>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</si>
  <si>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</si>
  <si>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</si>
  <si>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</si>
  <si>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</si>
  <si>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</si>
  <si>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</si>
  <si>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</si>
  <si>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</si>
  <si>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</si>
  <si>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</si>
  <si>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</si>
  <si>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</si>
  <si>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</si>
  <si>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</si>
  <si>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</si>
  <si>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</si>
  <si>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</si>
  <si>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</si>
  <si>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</si>
  <si>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</si>
  <si>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</si>
  <si>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</si>
  <si>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</si>
  <si>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</si>
  <si>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</si>
  <si>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</si>
  <si>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</si>
  <si>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</si>
  <si>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</si>
  <si>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</si>
  <si>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</si>
  <si>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</si>
  <si>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</si>
  <si>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</si>
  <si>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</si>
  <si>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</si>
  <si>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</si>
  <si>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</si>
  <si>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</si>
  <si>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</si>
  <si>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</si>
  <si>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</t>
  </si>
  <si>
    <t>Результат исполнения бюджета (дефицит «-», профицит «+»)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</si>
  <si>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</si>
  <si>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</si>
  <si>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</si>
  <si>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</si>
  <si>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</t>
  </si>
  <si>
    <t>уменьшение</t>
  </si>
  <si>
    <t>Источники финансирования дефицита ВСЕГО</t>
  </si>
  <si>
    <t>Утверждено на текущий финансовый год решением о бюджете</t>
  </si>
  <si>
    <r>
      <t>Код бюджетной классификации (</t>
    </r>
    <r>
      <rPr>
        <i/>
        <sz val="10"/>
        <color theme="1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КОСГУ)</t>
    </r>
  </si>
  <si>
    <t>0100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</si>
  <si>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</si>
  <si>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</si>
  <si>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</si>
  <si>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</si>
  <si>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</si>
  <si>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</si>
  <si>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</si>
  <si>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</si>
  <si>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</si>
  <si>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</si>
  <si>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</si>
  <si>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</si>
  <si>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</si>
  <si>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</si>
  <si>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</si>
  <si>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</si>
  <si>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</si>
  <si>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</si>
  <si>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</si>
  <si>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</si>
  <si>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</si>
  <si>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</si>
  <si>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</si>
  <si>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об исполнении бюджета муниципального образования</t>
  </si>
  <si>
    <t>Западнодвинский  район Тверской области</t>
  </si>
  <si>
    <t>(тыс. руб.)</t>
  </si>
  <si>
    <t xml:space="preserve">к Постановлению администрации Западнодвинского района  </t>
  </si>
  <si>
    <t>«Об утверждении отчета об исполнении</t>
  </si>
  <si>
    <t>бюджета  муниципального образования</t>
  </si>
  <si>
    <t xml:space="preserve">Западнодвинский  район Тверской области </t>
  </si>
  <si>
    <t>0105</t>
  </si>
  <si>
    <t>0401</t>
  </si>
  <si>
    <t>Общеэкономические вопросы</t>
  </si>
  <si>
    <t>Судебная система</t>
  </si>
  <si>
    <t>Получение бюджетных кредитов от от других бюджетов бюджетной системы Российской Федерации в валюте Российской Федерации</t>
  </si>
  <si>
    <t>Приложение 1</t>
  </si>
  <si>
    <t>(расшифровка подписи)</t>
  </si>
  <si>
    <t>Е.А. Иванова</t>
  </si>
  <si>
    <t>Н.В. Карагаева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</si>
  <si>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</si>
  <si>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</si>
  <si>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</si>
  <si>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</si>
  <si>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</si>
  <si>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</si>
  <si>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Начальник бюджетного отдела _______________________________</t>
  </si>
  <si>
    <t>Заведующая  финансовым отделом</t>
  </si>
  <si>
    <t>администрации Западнодвинского района ________________________</t>
  </si>
  <si>
    <t>Начальник отдела доходов                      _____________________________</t>
  </si>
  <si>
    <t>С.В. Дроздова</t>
  </si>
  <si>
    <t>(ежеквартально, начиная с отчета на 1 апреля 2018 года)</t>
  </si>
  <si>
    <t>000 1030000000 0000 000</t>
  </si>
  <si>
    <t>Налоги на товары (работы, услуги), реализуемые на территории Российской Федерации</t>
  </si>
  <si>
    <t>за январь - июнь 2018 года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</si>
  <si>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</si>
  <si>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</si>
  <si>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</si>
  <si>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</si>
  <si>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</si>
  <si>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</si>
  <si>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 xml:space="preserve">за 1 полугодие 2018 г.»   </t>
  </si>
  <si>
    <t xml:space="preserve">Тверской области от 27.07.2018 г. № 160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</si>
</sst>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0" fillId="0" borderId="0" xfId="0" applyBorder="1"/>
    <xf numFmtId="16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D8" sqref="D8"/>
    </sheetView>
  </sheetViews>
  <sheetFormatPr defaultRowHeight="15" x14ac:dyDescent="0.25"/>
  <cols>
    <col min="1" max="1" width="26.5703125" customWidth="1"/>
    <col min="2" max="2" width="36.42578125" customWidth="1"/>
    <col min="3" max="3" width="12.7109375" customWidth="1"/>
    <col min="4" max="4" width="12.140625" customWidth="1"/>
    <col min="5" max="5" width="10.42578125" customWidth="1"/>
  </cols>
  <sheetData>
    <row r="1" spans="1:5" x14ac:dyDescent="0.25">
      <c r="B1" s="29" t="s">
        <v>118</v>
      </c>
      <c r="C1" s="29"/>
      <c r="D1" s="29"/>
      <c r="E1" s="29"/>
    </row>
    <row r="2" spans="1:5" ht="15.75" x14ac:dyDescent="0.25">
      <c r="A2" s="17"/>
      <c r="B2" s="29" t="s">
        <v>109</v>
      </c>
      <c r="C2" s="29"/>
      <c r="D2" s="29"/>
      <c r="E2" s="29"/>
    </row>
    <row r="3" spans="1:5" x14ac:dyDescent="0.25">
      <c r="B3" s="29" t="s">
        <v>144</v>
      </c>
      <c r="C3" s="29"/>
      <c r="D3" s="29"/>
      <c r="E3" s="29"/>
    </row>
    <row r="4" spans="1:5" x14ac:dyDescent="0.25">
      <c r="B4" s="29" t="s">
        <v>110</v>
      </c>
      <c r="C4" s="29"/>
      <c r="D4" s="29"/>
      <c r="E4" s="29"/>
    </row>
    <row r="5" spans="1:5" x14ac:dyDescent="0.25">
      <c r="B5" s="29" t="s">
        <v>111</v>
      </c>
      <c r="C5" s="29"/>
      <c r="D5" s="29"/>
      <c r="E5" s="29"/>
    </row>
    <row r="6" spans="1:5" x14ac:dyDescent="0.25">
      <c r="B6" s="29" t="s">
        <v>112</v>
      </c>
      <c r="C6" s="29"/>
      <c r="D6" s="29"/>
      <c r="E6" s="29"/>
    </row>
    <row r="7" spans="1:5" x14ac:dyDescent="0.25">
      <c r="B7" s="29" t="s">
        <v>143</v>
      </c>
      <c r="C7" s="29"/>
      <c r="D7" s="29"/>
      <c r="E7" s="29"/>
    </row>
    <row r="9" spans="1:5" ht="15.75" x14ac:dyDescent="0.25">
      <c r="B9" s="18" t="s">
        <v>105</v>
      </c>
    </row>
    <row r="10" spans="1:5" ht="15.75" x14ac:dyDescent="0.25">
      <c r="A10" s="30" t="s">
        <v>106</v>
      </c>
      <c r="B10" s="30"/>
      <c r="C10" s="30"/>
      <c r="D10" s="30"/>
    </row>
    <row r="11" spans="1:5" ht="15.75" x14ac:dyDescent="0.25">
      <c r="A11" s="30" t="s">
        <v>107</v>
      </c>
      <c r="B11" s="30"/>
      <c r="C11" s="30"/>
      <c r="D11" s="30"/>
    </row>
    <row r="12" spans="1:5" ht="15.75" x14ac:dyDescent="0.25">
      <c r="A12" s="30" t="s">
        <v>136</v>
      </c>
      <c r="B12" s="30"/>
      <c r="C12" s="30"/>
      <c r="D12" s="30"/>
    </row>
    <row r="13" spans="1:5" ht="15.75" x14ac:dyDescent="0.25">
      <c r="A13" s="30" t="s">
        <v>133</v>
      </c>
      <c r="B13" s="30"/>
      <c r="C13" s="30"/>
      <c r="D13" s="30"/>
    </row>
    <row r="14" spans="1:5" ht="15.75" x14ac:dyDescent="0.25">
      <c r="A14" s="18"/>
      <c r="B14" s="14" t="s">
        <v>108</v>
      </c>
      <c r="C14" s="18"/>
      <c r="D14" s="18"/>
    </row>
    <row r="16" spans="1:5" ht="94.5" customHeight="1" x14ac:dyDescent="0.25">
      <c r="A16" s="2" t="s">
        <v>81</v>
      </c>
      <c r="B16" s="1"/>
      <c r="C16" s="2" t="s">
        <v>80</v>
      </c>
      <c r="D16" s="2" t="s">
        <v>0</v>
      </c>
      <c r="E16" s="2" t="s">
        <v>1</v>
      </c>
    </row>
    <row r="17" spans="1:5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.75" x14ac:dyDescent="0.25">
      <c r="A18" s="5"/>
      <c r="B18" s="6" t="s">
        <v>2</v>
      </c>
      <c r="C18" s="8"/>
      <c r="D18" s="8"/>
      <c r="E18" s="15"/>
    </row>
    <row r="19" spans="1:5" x14ac:dyDescent="0.25">
      <c r="A19" s="24" t="s">
        <v>3</v>
      </c>
      <c r="B19" s="7" t="s">
        <v>4</v>
      </c>
      <c r="C19" s="23">
        <f>C20+C21+C22+C23+C24+C25+C26+C27+C28+C29+C30</f>
        <v>116249.99999999999</v>
      </c>
      <c r="D19" s="23">
        <f>D20+D21+D22+D23+D24+D25+D26+D27+D28+D29+D30</f>
        <v>56876.900000000009</v>
      </c>
      <c r="E19" s="23">
        <f>D19/C19%</f>
        <v>48.926365591397868</v>
      </c>
    </row>
    <row r="20" spans="1:5" x14ac:dyDescent="0.25">
      <c r="A20" s="1" t="s">
        <v>5</v>
      </c>
      <c r="B20" s="3" t="s">
        <v>6</v>
      </c>
      <c r="C20" s="21">
        <v>82015.399999999994</v>
      </c>
      <c r="D20" s="21">
        <v>42903.1</v>
      </c>
      <c r="E20" s="21">
        <f>D20/C20%</f>
        <v>52.311029392041007</v>
      </c>
    </row>
    <row r="21" spans="1:5" ht="39" x14ac:dyDescent="0.25">
      <c r="A21" s="1" t="s">
        <v>134</v>
      </c>
      <c r="B21" s="3" t="s">
        <v>135</v>
      </c>
      <c r="C21" s="21">
        <v>12752.4</v>
      </c>
      <c r="D21" s="21">
        <v>6257.5</v>
      </c>
      <c r="E21" s="21">
        <f>D21/C21%</f>
        <v>49.069194818230294</v>
      </c>
    </row>
    <row r="22" spans="1:5" x14ac:dyDescent="0.25">
      <c r="A22" s="1" t="s">
        <v>7</v>
      </c>
      <c r="B22" s="3" t="s">
        <v>8</v>
      </c>
      <c r="C22" s="21">
        <v>6167</v>
      </c>
      <c r="D22" s="21">
        <v>3661.5</v>
      </c>
      <c r="E22" s="21">
        <f t="shared" ref="E22:E32" si="0">D22/C22%</f>
        <v>59.372466353170097</v>
      </c>
    </row>
    <row r="23" spans="1:5" x14ac:dyDescent="0.25">
      <c r="A23" s="1" t="s">
        <v>9</v>
      </c>
      <c r="B23" s="3" t="s">
        <v>10</v>
      </c>
      <c r="C23" s="21">
        <v>920</v>
      </c>
      <c r="D23" s="21">
        <v>527.4</v>
      </c>
      <c r="E23" s="21">
        <f t="shared" si="0"/>
        <v>57.326086956521742</v>
      </c>
    </row>
    <row r="24" spans="1:5" ht="26.25" x14ac:dyDescent="0.25">
      <c r="A24" s="1" t="s">
        <v>11</v>
      </c>
      <c r="B24" s="3" t="s">
        <v>12</v>
      </c>
      <c r="C24" s="21">
        <v>0</v>
      </c>
      <c r="D24" s="21">
        <v>0</v>
      </c>
      <c r="E24" s="21">
        <v>0</v>
      </c>
    </row>
    <row r="25" spans="1:5" ht="39" x14ac:dyDescent="0.25">
      <c r="A25" s="1" t="s">
        <v>13</v>
      </c>
      <c r="B25" s="3" t="s">
        <v>14</v>
      </c>
      <c r="C25" s="21">
        <v>4887</v>
      </c>
      <c r="D25" s="21">
        <v>2035.1</v>
      </c>
      <c r="E25" s="21">
        <f t="shared" si="0"/>
        <v>41.643134847554734</v>
      </c>
    </row>
    <row r="26" spans="1:5" ht="26.25" x14ac:dyDescent="0.25">
      <c r="A26" s="1" t="s">
        <v>15</v>
      </c>
      <c r="B26" s="3" t="s">
        <v>16</v>
      </c>
      <c r="C26" s="21">
        <v>439.8</v>
      </c>
      <c r="D26" s="21">
        <v>66.3</v>
      </c>
      <c r="E26" s="21">
        <f t="shared" si="0"/>
        <v>15.075034106412005</v>
      </c>
    </row>
    <row r="27" spans="1:5" ht="26.25" x14ac:dyDescent="0.25">
      <c r="A27" s="1" t="s">
        <v>17</v>
      </c>
      <c r="B27" s="3" t="s">
        <v>18</v>
      </c>
      <c r="C27" s="21">
        <v>25</v>
      </c>
      <c r="D27" s="21">
        <v>94.3</v>
      </c>
      <c r="E27" s="21">
        <f t="shared" si="0"/>
        <v>377.2</v>
      </c>
    </row>
    <row r="28" spans="1:5" ht="26.25" x14ac:dyDescent="0.25">
      <c r="A28" s="1" t="s">
        <v>19</v>
      </c>
      <c r="B28" s="3" t="s">
        <v>20</v>
      </c>
      <c r="C28" s="21">
        <v>7200</v>
      </c>
      <c r="D28" s="21">
        <v>476.3</v>
      </c>
      <c r="E28" s="21">
        <f>D28/C28*100</f>
        <v>6.615277777777778</v>
      </c>
    </row>
    <row r="29" spans="1:5" x14ac:dyDescent="0.25">
      <c r="A29" s="1" t="s">
        <v>21</v>
      </c>
      <c r="B29" s="3" t="s">
        <v>22</v>
      </c>
      <c r="C29" s="21">
        <v>1843.4</v>
      </c>
      <c r="D29" s="21">
        <v>855.4</v>
      </c>
      <c r="E29" s="21">
        <f t="shared" si="0"/>
        <v>46.403385049365298</v>
      </c>
    </row>
    <row r="30" spans="1:5" x14ac:dyDescent="0.25">
      <c r="A30" s="1" t="s">
        <v>23</v>
      </c>
      <c r="B30" s="3" t="s">
        <v>24</v>
      </c>
      <c r="C30" s="21">
        <v>0</v>
      </c>
      <c r="D30" s="21">
        <v>0</v>
      </c>
      <c r="E30" s="21">
        <v>0</v>
      </c>
    </row>
    <row r="31" spans="1:5" x14ac:dyDescent="0.25">
      <c r="A31" s="24" t="s">
        <v>25</v>
      </c>
      <c r="B31" s="7" t="s">
        <v>26</v>
      </c>
      <c r="C31" s="23">
        <v>212874.9</v>
      </c>
      <c r="D31" s="23">
        <v>105894.7</v>
      </c>
      <c r="E31" s="21">
        <f t="shared" si="0"/>
        <v>49.745038048168198</v>
      </c>
    </row>
    <row r="32" spans="1:5" ht="39" x14ac:dyDescent="0.25">
      <c r="A32" s="1" t="s">
        <v>27</v>
      </c>
      <c r="B32" s="3" t="s">
        <v>28</v>
      </c>
      <c r="C32" s="21">
        <v>212874.9</v>
      </c>
      <c r="D32" s="21">
        <v>106354.9</v>
      </c>
      <c r="E32" s="16">
        <f t="shared" si="0"/>
        <v>49.961221355829174</v>
      </c>
    </row>
    <row r="33" spans="1:5" ht="90" x14ac:dyDescent="0.25">
      <c r="A33" s="1" t="s">
        <v>29</v>
      </c>
      <c r="B33" s="3" t="s">
        <v>30</v>
      </c>
      <c r="C33" s="21"/>
      <c r="D33" s="21">
        <v>45.1</v>
      </c>
      <c r="E33" s="16">
        <v>0</v>
      </c>
    </row>
    <row r="34" spans="1:5" ht="51.75" x14ac:dyDescent="0.25">
      <c r="A34" s="1" t="s">
        <v>31</v>
      </c>
      <c r="B34" s="3" t="s">
        <v>32</v>
      </c>
      <c r="C34" s="21"/>
      <c r="D34" s="21">
        <v>-505.3</v>
      </c>
      <c r="E34" s="16">
        <v>0</v>
      </c>
    </row>
    <row r="35" spans="1:5" x14ac:dyDescent="0.25">
      <c r="A35" s="5"/>
      <c r="B35" s="7" t="s">
        <v>33</v>
      </c>
      <c r="C35" s="15">
        <f>C31+C19</f>
        <v>329124.89999999997</v>
      </c>
      <c r="D35" s="15">
        <f>D31+D19</f>
        <v>162771.6</v>
      </c>
      <c r="E35" s="15">
        <f>D35/C35%</f>
        <v>49.455875261944634</v>
      </c>
    </row>
    <row r="36" spans="1:5" ht="15.75" x14ac:dyDescent="0.25">
      <c r="A36" s="5"/>
      <c r="B36" s="6" t="s">
        <v>34</v>
      </c>
      <c r="C36" s="8"/>
      <c r="D36" s="8"/>
      <c r="E36" s="10"/>
    </row>
    <row r="37" spans="1:5" x14ac:dyDescent="0.25">
      <c r="A37" s="12" t="s">
        <v>82</v>
      </c>
      <c r="B37" s="11" t="s">
        <v>35</v>
      </c>
      <c r="C37" s="16">
        <f>C38+C39+C42+C43+C44+C45+C40+C41</f>
        <v>38585.4</v>
      </c>
      <c r="D37" s="16">
        <f>D38+D39+D42+D43+D44+D45+D40+D41</f>
        <v>18894.900000000001</v>
      </c>
      <c r="E37" s="16">
        <f>D37/C37%</f>
        <v>48.969040103251487</v>
      </c>
    </row>
    <row r="38" spans="1:5" ht="51" customHeight="1" x14ac:dyDescent="0.25">
      <c r="A38" s="13" t="s">
        <v>83</v>
      </c>
      <c r="B38" s="3" t="s">
        <v>36</v>
      </c>
      <c r="C38" s="16">
        <v>686</v>
      </c>
      <c r="D38" s="9">
        <v>365.7</v>
      </c>
      <c r="E38" s="16">
        <f t="shared" ref="E38:E82" si="1">D38/C38%</f>
        <v>53.309037900874628</v>
      </c>
    </row>
    <row r="39" spans="1:5" ht="64.5" x14ac:dyDescent="0.25">
      <c r="A39" s="13" t="s">
        <v>84</v>
      </c>
      <c r="B39" s="3" t="s">
        <v>37</v>
      </c>
      <c r="C39" s="9">
        <v>22998.3</v>
      </c>
      <c r="D39" s="9">
        <v>11629.3</v>
      </c>
      <c r="E39" s="16">
        <f t="shared" si="1"/>
        <v>50.565911393450818</v>
      </c>
    </row>
    <row r="40" spans="1:5" hidden="1" x14ac:dyDescent="0.25">
      <c r="A40" s="13" t="s">
        <v>113</v>
      </c>
      <c r="B40" s="3" t="s">
        <v>116</v>
      </c>
      <c r="C40" s="9"/>
      <c r="D40" s="9"/>
      <c r="E40" s="16" t="e">
        <f t="shared" si="1"/>
        <v>#DIV/0!</v>
      </c>
    </row>
    <row r="41" spans="1:5" x14ac:dyDescent="0.25">
      <c r="A41" s="13" t="s">
        <v>113</v>
      </c>
      <c r="B41" s="3" t="s">
        <v>116</v>
      </c>
      <c r="C41" s="9">
        <v>41.4</v>
      </c>
      <c r="D41" s="9">
        <v>41.4</v>
      </c>
      <c r="E41" s="16">
        <f t="shared" si="1"/>
        <v>100</v>
      </c>
    </row>
    <row r="42" spans="1:5" ht="51.75" x14ac:dyDescent="0.25">
      <c r="A42" s="13" t="s">
        <v>85</v>
      </c>
      <c r="B42" s="3" t="s">
        <v>38</v>
      </c>
      <c r="C42" s="9">
        <v>6327.4</v>
      </c>
      <c r="D42" s="9">
        <v>3223.3</v>
      </c>
      <c r="E42" s="16">
        <f t="shared" si="1"/>
        <v>50.941935076018595</v>
      </c>
    </row>
    <row r="43" spans="1:5" hidden="1" x14ac:dyDescent="0.25">
      <c r="A43" s="13"/>
      <c r="B43" s="3"/>
      <c r="C43" s="9"/>
      <c r="D43" s="9"/>
      <c r="E43" s="16"/>
    </row>
    <row r="44" spans="1:5" x14ac:dyDescent="0.25">
      <c r="A44" s="13" t="s">
        <v>86</v>
      </c>
      <c r="B44" s="3" t="s">
        <v>39</v>
      </c>
      <c r="C44" s="16">
        <v>50</v>
      </c>
      <c r="D44" s="9"/>
      <c r="E44" s="16">
        <f t="shared" si="1"/>
        <v>0</v>
      </c>
    </row>
    <row r="45" spans="1:5" x14ac:dyDescent="0.25">
      <c r="A45" s="13" t="s">
        <v>87</v>
      </c>
      <c r="B45" s="3" t="s">
        <v>40</v>
      </c>
      <c r="C45" s="16">
        <v>8482.2999999999993</v>
      </c>
      <c r="D45" s="9">
        <v>3635.2</v>
      </c>
      <c r="E45" s="16">
        <f t="shared" si="1"/>
        <v>42.856300767480519</v>
      </c>
    </row>
    <row r="46" spans="1:5" ht="39" x14ac:dyDescent="0.25">
      <c r="A46" s="13" t="s">
        <v>88</v>
      </c>
      <c r="B46" s="3" t="s">
        <v>41</v>
      </c>
      <c r="C46" s="9">
        <f>C47+C48+C49</f>
        <v>2150.9</v>
      </c>
      <c r="D46" s="16">
        <f>D47+D48+D49</f>
        <v>1022.5</v>
      </c>
      <c r="E46" s="16">
        <f t="shared" si="1"/>
        <v>47.538239806592586</v>
      </c>
    </row>
    <row r="47" spans="1:5" x14ac:dyDescent="0.25">
      <c r="A47" s="13" t="s">
        <v>89</v>
      </c>
      <c r="B47" s="3" t="s">
        <v>42</v>
      </c>
      <c r="C47" s="9">
        <v>470</v>
      </c>
      <c r="D47" s="9">
        <v>171.1</v>
      </c>
      <c r="E47" s="16">
        <f t="shared" si="1"/>
        <v>36.40425531914893</v>
      </c>
    </row>
    <row r="48" spans="1:5" ht="51.75" x14ac:dyDescent="0.25">
      <c r="A48" s="13" t="s">
        <v>90</v>
      </c>
      <c r="B48" s="3" t="s">
        <v>43</v>
      </c>
      <c r="C48" s="9">
        <v>1622.9</v>
      </c>
      <c r="D48" s="9">
        <v>839.4</v>
      </c>
      <c r="E48" s="16">
        <f t="shared" si="1"/>
        <v>51.722225645449505</v>
      </c>
    </row>
    <row r="49" spans="1:5" ht="39" x14ac:dyDescent="0.25">
      <c r="A49" s="13" t="s">
        <v>91</v>
      </c>
      <c r="B49" s="3" t="s">
        <v>44</v>
      </c>
      <c r="C49" s="16">
        <v>58</v>
      </c>
      <c r="D49" s="16">
        <v>12</v>
      </c>
      <c r="E49" s="16">
        <f t="shared" si="1"/>
        <v>20.689655172413794</v>
      </c>
    </row>
    <row r="50" spans="1:5" x14ac:dyDescent="0.25">
      <c r="A50" s="13" t="s">
        <v>92</v>
      </c>
      <c r="B50" s="3" t="s">
        <v>45</v>
      </c>
      <c r="C50" s="16">
        <f>C52+C53+C54+C55+C51</f>
        <v>53385.799999999996</v>
      </c>
      <c r="D50" s="16">
        <f>D52+D53+D54+D55+D51</f>
        <v>12606.1</v>
      </c>
      <c r="E50" s="16">
        <f t="shared" si="1"/>
        <v>23.613208006623488</v>
      </c>
    </row>
    <row r="51" spans="1:5" x14ac:dyDescent="0.25">
      <c r="A51" s="13" t="s">
        <v>114</v>
      </c>
      <c r="B51" s="3" t="s">
        <v>115</v>
      </c>
      <c r="C51" s="16">
        <v>100</v>
      </c>
      <c r="D51" s="16">
        <v>100</v>
      </c>
      <c r="E51" s="16">
        <f t="shared" si="1"/>
        <v>100</v>
      </c>
    </row>
    <row r="52" spans="1:5" x14ac:dyDescent="0.25">
      <c r="A52" s="13" t="s">
        <v>93</v>
      </c>
      <c r="B52" s="3" t="s">
        <v>46</v>
      </c>
      <c r="C52" s="16">
        <v>89.3</v>
      </c>
      <c r="D52" s="16">
        <v>0</v>
      </c>
      <c r="E52" s="16">
        <f t="shared" si="1"/>
        <v>0</v>
      </c>
    </row>
    <row r="53" spans="1:5" x14ac:dyDescent="0.25">
      <c r="A53" s="13" t="s">
        <v>94</v>
      </c>
      <c r="B53" s="3" t="s">
        <v>47</v>
      </c>
      <c r="C53" s="9">
        <v>6206.3</v>
      </c>
      <c r="D53" s="9">
        <v>3283.4</v>
      </c>
      <c r="E53" s="16">
        <f t="shared" si="1"/>
        <v>52.904306913942285</v>
      </c>
    </row>
    <row r="54" spans="1:5" x14ac:dyDescent="0.25">
      <c r="A54" s="13" t="s">
        <v>95</v>
      </c>
      <c r="B54" s="3" t="s">
        <v>48</v>
      </c>
      <c r="C54" s="9">
        <v>46425.2</v>
      </c>
      <c r="D54" s="9">
        <v>9152.7000000000007</v>
      </c>
      <c r="E54" s="16">
        <f t="shared" si="1"/>
        <v>19.71493930020765</v>
      </c>
    </row>
    <row r="55" spans="1:5" ht="26.25" x14ac:dyDescent="0.25">
      <c r="A55" s="13" t="s">
        <v>96</v>
      </c>
      <c r="B55" s="3" t="s">
        <v>49</v>
      </c>
      <c r="C55" s="16">
        <v>565</v>
      </c>
      <c r="D55" s="16">
        <v>70</v>
      </c>
      <c r="E55" s="16">
        <f t="shared" si="1"/>
        <v>12.389380530973451</v>
      </c>
    </row>
    <row r="56" spans="1:5" ht="26.25" x14ac:dyDescent="0.25">
      <c r="A56" s="13" t="s">
        <v>124</v>
      </c>
      <c r="B56" s="3" t="s">
        <v>126</v>
      </c>
      <c r="C56" s="16">
        <f>C58+C57+C59+C60</f>
        <v>27342.6</v>
      </c>
      <c r="D56" s="16">
        <f>D58+D57+D59+D60</f>
        <v>4915.0999999999995</v>
      </c>
      <c r="E56" s="16">
        <f t="shared" si="1"/>
        <v>17.97597887545442</v>
      </c>
    </row>
    <row r="57" spans="1:5" x14ac:dyDescent="0.25">
      <c r="A57" s="13" t="s">
        <v>137</v>
      </c>
      <c r="B57" s="3" t="s">
        <v>138</v>
      </c>
      <c r="C57" s="16">
        <v>867</v>
      </c>
      <c r="D57" s="16">
        <v>42.5</v>
      </c>
      <c r="E57" s="16">
        <f t="shared" si="1"/>
        <v>4.9019607843137258</v>
      </c>
    </row>
    <row r="58" spans="1:5" x14ac:dyDescent="0.25">
      <c r="A58" s="13" t="s">
        <v>125</v>
      </c>
      <c r="B58" s="3" t="s">
        <v>127</v>
      </c>
      <c r="C58" s="16">
        <v>6705.5</v>
      </c>
      <c r="D58" s="16">
        <v>357.3</v>
      </c>
      <c r="E58" s="16">
        <f t="shared" si="1"/>
        <v>5.3284617105361267</v>
      </c>
    </row>
    <row r="59" spans="1:5" x14ac:dyDescent="0.25">
      <c r="A59" s="13" t="s">
        <v>139</v>
      </c>
      <c r="B59" s="3" t="s">
        <v>140</v>
      </c>
      <c r="C59" s="16">
        <v>18970.099999999999</v>
      </c>
      <c r="D59" s="16">
        <v>4109.3999999999996</v>
      </c>
      <c r="E59" s="16">
        <f t="shared" si="1"/>
        <v>21.662511004159175</v>
      </c>
    </row>
    <row r="60" spans="1:5" ht="26.25" x14ac:dyDescent="0.25">
      <c r="A60" s="13" t="s">
        <v>141</v>
      </c>
      <c r="B60" s="3" t="s">
        <v>142</v>
      </c>
      <c r="C60" s="16">
        <v>800</v>
      </c>
      <c r="D60" s="16">
        <v>405.9</v>
      </c>
      <c r="E60" s="16">
        <f t="shared" si="1"/>
        <v>50.737499999999997</v>
      </c>
    </row>
    <row r="61" spans="1:5" x14ac:dyDescent="0.25">
      <c r="A61" s="13" t="s">
        <v>97</v>
      </c>
      <c r="B61" s="3" t="s">
        <v>50</v>
      </c>
      <c r="C61" s="9">
        <f>C62+C63+C65+C66+C64</f>
        <v>157661.30000000002</v>
      </c>
      <c r="D61" s="9">
        <f>D62+D63+D65+D66+D64</f>
        <v>83906.299999999988</v>
      </c>
      <c r="E61" s="16">
        <f t="shared" si="1"/>
        <v>53.219337909810442</v>
      </c>
    </row>
    <row r="62" spans="1:5" x14ac:dyDescent="0.25">
      <c r="A62" s="13" t="s">
        <v>98</v>
      </c>
      <c r="B62" s="3" t="s">
        <v>51</v>
      </c>
      <c r="C62" s="9">
        <v>53342.8</v>
      </c>
      <c r="D62" s="20">
        <v>25311.7</v>
      </c>
      <c r="E62" s="16">
        <f t="shared" si="1"/>
        <v>47.451014944847294</v>
      </c>
    </row>
    <row r="63" spans="1:5" x14ac:dyDescent="0.25">
      <c r="A63" s="13" t="s">
        <v>99</v>
      </c>
      <c r="B63" s="3" t="s">
        <v>52</v>
      </c>
      <c r="C63" s="9">
        <v>89321.3</v>
      </c>
      <c r="D63" s="20">
        <v>51888.5</v>
      </c>
      <c r="E63" s="16">
        <f t="shared" si="1"/>
        <v>58.091966865686004</v>
      </c>
    </row>
    <row r="64" spans="1:5" x14ac:dyDescent="0.25">
      <c r="A64" s="13" t="s">
        <v>122</v>
      </c>
      <c r="B64" s="3" t="s">
        <v>123</v>
      </c>
      <c r="C64" s="9">
        <v>11760.7</v>
      </c>
      <c r="D64" s="20">
        <v>5183.2</v>
      </c>
      <c r="E64" s="16">
        <f t="shared" si="1"/>
        <v>44.072206586342645</v>
      </c>
    </row>
    <row r="65" spans="1:5" ht="16.5" customHeight="1" x14ac:dyDescent="0.25">
      <c r="A65" s="13" t="s">
        <v>100</v>
      </c>
      <c r="B65" s="3" t="s">
        <v>53</v>
      </c>
      <c r="C65" s="9">
        <v>1020</v>
      </c>
      <c r="D65" s="9">
        <v>455</v>
      </c>
      <c r="E65" s="16">
        <f t="shared" si="1"/>
        <v>44.607843137254903</v>
      </c>
    </row>
    <row r="66" spans="1:5" x14ac:dyDescent="0.25">
      <c r="A66" s="13" t="s">
        <v>101</v>
      </c>
      <c r="B66" s="3" t="s">
        <v>54</v>
      </c>
      <c r="C66" s="9">
        <v>2216.5</v>
      </c>
      <c r="D66" s="16">
        <v>1067.9000000000001</v>
      </c>
      <c r="E66" s="16">
        <f t="shared" si="1"/>
        <v>48.17956237311077</v>
      </c>
    </row>
    <row r="67" spans="1:5" x14ac:dyDescent="0.25">
      <c r="A67" s="13" t="s">
        <v>102</v>
      </c>
      <c r="B67" s="3" t="s">
        <v>55</v>
      </c>
      <c r="C67" s="20">
        <f>C68+C69</f>
        <v>21945.9</v>
      </c>
      <c r="D67" s="20">
        <f>D68+D69</f>
        <v>10612</v>
      </c>
      <c r="E67" s="16">
        <f t="shared" si="1"/>
        <v>48.355273650203458</v>
      </c>
    </row>
    <row r="68" spans="1:5" x14ac:dyDescent="0.25">
      <c r="A68" s="13" t="s">
        <v>103</v>
      </c>
      <c r="B68" s="3" t="s">
        <v>56</v>
      </c>
      <c r="C68" s="20">
        <v>19099.900000000001</v>
      </c>
      <c r="D68" s="16">
        <v>9366.2999999999993</v>
      </c>
      <c r="E68" s="16">
        <f t="shared" si="1"/>
        <v>49.038476641238951</v>
      </c>
    </row>
    <row r="69" spans="1:5" ht="26.25" x14ac:dyDescent="0.25">
      <c r="A69" s="13" t="s">
        <v>104</v>
      </c>
      <c r="B69" s="3" t="s">
        <v>57</v>
      </c>
      <c r="C69" s="9">
        <v>2846</v>
      </c>
      <c r="D69" s="16">
        <v>1245.7</v>
      </c>
      <c r="E69" s="16">
        <f t="shared" si="1"/>
        <v>43.77020379479972</v>
      </c>
    </row>
    <row r="70" spans="1:5" x14ac:dyDescent="0.25">
      <c r="A70" s="13">
        <v>1000</v>
      </c>
      <c r="B70" s="3" t="s">
        <v>58</v>
      </c>
      <c r="C70" s="16">
        <f>C71+C72+C73</f>
        <v>16806.3</v>
      </c>
      <c r="D70" s="16">
        <f>D71+D72+D73</f>
        <v>2992.8</v>
      </c>
      <c r="E70" s="16">
        <f t="shared" si="1"/>
        <v>17.807607861337715</v>
      </c>
    </row>
    <row r="71" spans="1:5" x14ac:dyDescent="0.25">
      <c r="A71" s="13">
        <v>1001</v>
      </c>
      <c r="B71" s="3" t="s">
        <v>59</v>
      </c>
      <c r="C71" s="16">
        <v>852.4</v>
      </c>
      <c r="D71" s="9">
        <v>391.6</v>
      </c>
      <c r="E71" s="16">
        <f t="shared" si="1"/>
        <v>45.940872829657444</v>
      </c>
    </row>
    <row r="72" spans="1:5" x14ac:dyDescent="0.25">
      <c r="A72" s="13">
        <v>1003</v>
      </c>
      <c r="B72" s="3" t="s">
        <v>60</v>
      </c>
      <c r="C72" s="9">
        <v>8521.2999999999993</v>
      </c>
      <c r="D72" s="9">
        <v>1178.8</v>
      </c>
      <c r="E72" s="16">
        <f t="shared" si="1"/>
        <v>13.833569995188528</v>
      </c>
    </row>
    <row r="73" spans="1:5" x14ac:dyDescent="0.25">
      <c r="A73" s="13">
        <v>1004</v>
      </c>
      <c r="B73" s="3" t="s">
        <v>61</v>
      </c>
      <c r="C73" s="9">
        <v>7432.6</v>
      </c>
      <c r="D73" s="9">
        <v>1422.4</v>
      </c>
      <c r="E73" s="16">
        <f t="shared" si="1"/>
        <v>19.137313995102655</v>
      </c>
    </row>
    <row r="74" spans="1:5" x14ac:dyDescent="0.25">
      <c r="A74" s="13">
        <v>1100</v>
      </c>
      <c r="B74" s="3" t="s">
        <v>62</v>
      </c>
      <c r="C74" s="9">
        <f>C75</f>
        <v>8417.6</v>
      </c>
      <c r="D74" s="9">
        <f>D75</f>
        <v>4567.5</v>
      </c>
      <c r="E74" s="16">
        <f t="shared" si="1"/>
        <v>54.261309636951147</v>
      </c>
    </row>
    <row r="75" spans="1:5" x14ac:dyDescent="0.25">
      <c r="A75" s="13">
        <v>1102</v>
      </c>
      <c r="B75" s="3" t="s">
        <v>63</v>
      </c>
      <c r="C75" s="9">
        <v>8417.6</v>
      </c>
      <c r="D75" s="9">
        <v>4567.5</v>
      </c>
      <c r="E75" s="16">
        <f t="shared" si="1"/>
        <v>54.261309636951147</v>
      </c>
    </row>
    <row r="76" spans="1:5" x14ac:dyDescent="0.25">
      <c r="A76" s="13">
        <v>1200</v>
      </c>
      <c r="B76" s="3" t="s">
        <v>64</v>
      </c>
      <c r="C76" s="20">
        <f>C77+C78</f>
        <v>3011</v>
      </c>
      <c r="D76" s="20">
        <f>D77+D78</f>
        <v>1922.9</v>
      </c>
      <c r="E76" s="16">
        <f t="shared" si="1"/>
        <v>63.86250415144471</v>
      </c>
    </row>
    <row r="77" spans="1:5" x14ac:dyDescent="0.25">
      <c r="A77" s="13">
        <v>1201</v>
      </c>
      <c r="B77" s="3" t="s">
        <v>65</v>
      </c>
      <c r="C77" s="9">
        <v>1229.2</v>
      </c>
      <c r="D77" s="16">
        <v>644.6</v>
      </c>
      <c r="E77" s="16">
        <f t="shared" si="1"/>
        <v>52.44061178001953</v>
      </c>
    </row>
    <row r="78" spans="1:5" ht="26.25" x14ac:dyDescent="0.25">
      <c r="A78" s="13">
        <v>1204</v>
      </c>
      <c r="B78" s="3" t="s">
        <v>66</v>
      </c>
      <c r="C78" s="16">
        <v>1781.8</v>
      </c>
      <c r="D78" s="16">
        <v>1278.3</v>
      </c>
      <c r="E78" s="16">
        <f t="shared" si="1"/>
        <v>71.742058592434617</v>
      </c>
    </row>
    <row r="79" spans="1:5" ht="29.25" customHeight="1" x14ac:dyDescent="0.25">
      <c r="A79" s="13">
        <v>1300</v>
      </c>
      <c r="B79" s="3" t="s">
        <v>67</v>
      </c>
      <c r="C79" s="16">
        <f>C80</f>
        <v>77.2</v>
      </c>
      <c r="D79" s="9">
        <f>D80</f>
        <v>32.4</v>
      </c>
      <c r="E79" s="16">
        <f t="shared" si="1"/>
        <v>41.968911917098445</v>
      </c>
    </row>
    <row r="80" spans="1:5" ht="26.25" x14ac:dyDescent="0.25">
      <c r="A80" s="13">
        <v>1301</v>
      </c>
      <c r="B80" s="3" t="s">
        <v>68</v>
      </c>
      <c r="C80" s="16">
        <v>77.2</v>
      </c>
      <c r="D80" s="9">
        <v>32.4</v>
      </c>
      <c r="E80" s="16">
        <f t="shared" si="1"/>
        <v>41.968911917098445</v>
      </c>
    </row>
    <row r="81" spans="1:5" ht="51.75" x14ac:dyDescent="0.25">
      <c r="A81" s="13">
        <v>1400</v>
      </c>
      <c r="B81" s="3" t="s">
        <v>69</v>
      </c>
      <c r="C81" s="9">
        <f>C82</f>
        <v>3630</v>
      </c>
      <c r="D81" s="9">
        <f>D82</f>
        <v>1800.8</v>
      </c>
      <c r="E81" s="16">
        <f t="shared" si="1"/>
        <v>49.608815426997246</v>
      </c>
    </row>
    <row r="82" spans="1:5" ht="26.25" x14ac:dyDescent="0.25">
      <c r="A82" s="13">
        <v>1403</v>
      </c>
      <c r="B82" s="3" t="s">
        <v>70</v>
      </c>
      <c r="C82" s="9">
        <v>3630</v>
      </c>
      <c r="D82" s="9">
        <v>1800.8</v>
      </c>
      <c r="E82" s="16">
        <f t="shared" si="1"/>
        <v>49.608815426997246</v>
      </c>
    </row>
    <row r="83" spans="1:5" x14ac:dyDescent="0.25">
      <c r="A83" s="1"/>
      <c r="B83" s="3"/>
      <c r="C83" s="9"/>
      <c r="D83" s="9"/>
      <c r="E83" s="9"/>
    </row>
    <row r="84" spans="1:5" x14ac:dyDescent="0.25">
      <c r="A84" s="1"/>
      <c r="B84" s="7" t="s">
        <v>71</v>
      </c>
      <c r="C84" s="19">
        <f>C81+C79+C76+C74+C70+C67+C61+C50+C46+C37+C56</f>
        <v>333014.00000000006</v>
      </c>
      <c r="D84" s="19">
        <f>D81+D79+D76+D74+D70+D67+D61+D50+D46+D37+D56</f>
        <v>143273.29999999999</v>
      </c>
      <c r="E84" s="19">
        <f>D84/C84%</f>
        <v>43.02320623156983</v>
      </c>
    </row>
    <row r="85" spans="1:5" ht="26.25" x14ac:dyDescent="0.25">
      <c r="A85" s="1"/>
      <c r="B85" s="3" t="s">
        <v>72</v>
      </c>
      <c r="C85" s="20">
        <v>-125.2</v>
      </c>
      <c r="D85" s="20">
        <v>19498.400000000001</v>
      </c>
      <c r="E85" s="9"/>
    </row>
    <row r="86" spans="1:5" x14ac:dyDescent="0.25">
      <c r="A86" s="1"/>
      <c r="B86" s="3"/>
      <c r="C86" s="9"/>
      <c r="D86" s="10"/>
      <c r="E86" s="9"/>
    </row>
    <row r="87" spans="1:5" ht="26.25" x14ac:dyDescent="0.25">
      <c r="A87" s="1"/>
      <c r="B87" s="3" t="s">
        <v>73</v>
      </c>
      <c r="C87" s="20">
        <f>C88+C89</f>
        <v>-6950</v>
      </c>
      <c r="D87" s="16">
        <f>D88+D89</f>
        <v>0</v>
      </c>
      <c r="E87" s="9"/>
    </row>
    <row r="88" spans="1:5" ht="50.25" customHeight="1" x14ac:dyDescent="0.25">
      <c r="A88" s="1"/>
      <c r="B88" s="3" t="s">
        <v>117</v>
      </c>
      <c r="C88" s="16">
        <v>0</v>
      </c>
      <c r="D88" s="16">
        <v>0</v>
      </c>
      <c r="E88" s="9"/>
    </row>
    <row r="89" spans="1:5" ht="53.25" customHeight="1" x14ac:dyDescent="0.25">
      <c r="A89" s="1"/>
      <c r="B89" s="3" t="s">
        <v>74</v>
      </c>
      <c r="C89" s="20">
        <v>-6950</v>
      </c>
      <c r="D89" s="16">
        <v>0</v>
      </c>
      <c r="E89" s="9"/>
    </row>
    <row r="90" spans="1:5" ht="26.25" hidden="1" x14ac:dyDescent="0.25">
      <c r="A90" s="1"/>
      <c r="B90" s="3" t="s">
        <v>75</v>
      </c>
      <c r="C90" s="20"/>
      <c r="D90" s="9"/>
      <c r="E90" s="9"/>
    </row>
    <row r="91" spans="1:5" ht="26.25" x14ac:dyDescent="0.25">
      <c r="A91" s="1"/>
      <c r="B91" s="3" t="s">
        <v>76</v>
      </c>
      <c r="C91" s="20">
        <v>7075.2</v>
      </c>
      <c r="D91" s="20">
        <v>-19498.400000000001</v>
      </c>
      <c r="E91" s="9"/>
    </row>
    <row r="92" spans="1:5" x14ac:dyDescent="0.25">
      <c r="A92" s="1"/>
      <c r="B92" s="3" t="s">
        <v>77</v>
      </c>
      <c r="C92" s="20">
        <v>-359124.9</v>
      </c>
      <c r="D92" s="20">
        <v>-177950.4</v>
      </c>
      <c r="E92" s="9"/>
    </row>
    <row r="93" spans="1:5" x14ac:dyDescent="0.25">
      <c r="A93" s="1"/>
      <c r="B93" s="3" t="s">
        <v>78</v>
      </c>
      <c r="C93" s="20">
        <v>339964</v>
      </c>
      <c r="D93" s="20">
        <v>158452</v>
      </c>
      <c r="E93" s="9"/>
    </row>
    <row r="94" spans="1:5" x14ac:dyDescent="0.25">
      <c r="A94" s="1"/>
      <c r="B94" s="3"/>
      <c r="C94" s="9"/>
      <c r="D94" s="10"/>
      <c r="E94" s="9"/>
    </row>
    <row r="95" spans="1:5" ht="26.25" x14ac:dyDescent="0.25">
      <c r="A95" s="1"/>
      <c r="B95" s="3" t="s">
        <v>79</v>
      </c>
      <c r="C95" s="20">
        <f>C87+C91</f>
        <v>125.19999999999982</v>
      </c>
      <c r="D95" s="20">
        <f>D87+D91</f>
        <v>-19498.400000000001</v>
      </c>
      <c r="E95" s="9"/>
    </row>
    <row r="99" spans="1:5" x14ac:dyDescent="0.25">
      <c r="A99" s="26" t="s">
        <v>129</v>
      </c>
      <c r="B99" s="26"/>
    </row>
    <row r="100" spans="1:5" x14ac:dyDescent="0.25">
      <c r="A100" s="26" t="s">
        <v>130</v>
      </c>
      <c r="B100" s="26"/>
      <c r="C100" s="22"/>
      <c r="D100" s="27" t="s">
        <v>132</v>
      </c>
      <c r="E100" s="28"/>
    </row>
    <row r="101" spans="1:5" x14ac:dyDescent="0.25">
      <c r="D101" s="25" t="s">
        <v>119</v>
      </c>
      <c r="E101" s="25"/>
    </row>
    <row r="103" spans="1:5" x14ac:dyDescent="0.25">
      <c r="A103" s="26" t="s">
        <v>131</v>
      </c>
      <c r="B103" s="26"/>
      <c r="C103" s="22"/>
      <c r="D103" s="27" t="s">
        <v>120</v>
      </c>
      <c r="E103" s="27"/>
    </row>
    <row r="104" spans="1:5" x14ac:dyDescent="0.25">
      <c r="D104" s="25" t="s">
        <v>119</v>
      </c>
      <c r="E104" s="25"/>
    </row>
    <row r="106" spans="1:5" x14ac:dyDescent="0.25">
      <c r="A106" s="26" t="s">
        <v>128</v>
      </c>
      <c r="B106" s="26"/>
      <c r="C106" s="22"/>
      <c r="D106" s="27" t="s">
        <v>121</v>
      </c>
      <c r="E106" s="27"/>
    </row>
    <row r="107" spans="1:5" x14ac:dyDescent="0.25">
      <c r="D107" s="25" t="s">
        <v>119</v>
      </c>
      <c r="E107" s="25"/>
    </row>
  </sheetData>
  <mergeCells count="21">
    <mergeCell ref="B7:E7"/>
    <mergeCell ref="A10:D10"/>
    <mergeCell ref="A11:D11"/>
    <mergeCell ref="A12:D12"/>
    <mergeCell ref="A13:D13"/>
    <mergeCell ref="B6:E6"/>
    <mergeCell ref="B1:E1"/>
    <mergeCell ref="B2:E2"/>
    <mergeCell ref="B3:E3"/>
    <mergeCell ref="B4:E4"/>
    <mergeCell ref="B5:E5"/>
    <mergeCell ref="D107:E107"/>
    <mergeCell ref="A99:B99"/>
    <mergeCell ref="A100:B100"/>
    <mergeCell ref="A103:B103"/>
    <mergeCell ref="A106:B106"/>
    <mergeCell ref="D100:E100"/>
    <mergeCell ref="D103:E103"/>
    <mergeCell ref="D106:E106"/>
    <mergeCell ref="D101:E101"/>
    <mergeCell ref="D104:E10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2018-07-30T08:47:54Z</cp:lastPrinted>
  <dcterms:created xsi:type="dcterms:W3CDTF">2016-03-29T12:42:29Z</dcterms:created>
  <dcterms:modified xsi:type="dcterms:W3CDTF">2018-07-30T08:47:57Z</dcterms:modified>
</cp:coreProperties>
</file>