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11955"/>
  </bookViews>
  <sheets>
    <sheet name="прил.1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3" i="5"/>
  <c r="E81"/>
  <c r="E80"/>
  <c r="D78"/>
  <c r="C78"/>
  <c r="E74"/>
  <c r="E73"/>
  <c r="C73"/>
  <c r="E72"/>
  <c r="D71"/>
  <c r="E71" s="1"/>
  <c r="C71"/>
  <c r="E70"/>
  <c r="E69"/>
  <c r="E68"/>
  <c r="E67"/>
  <c r="D66"/>
  <c r="C66"/>
  <c r="E65"/>
  <c r="E64"/>
  <c r="D63"/>
  <c r="E63" s="1"/>
  <c r="C63"/>
  <c r="E62"/>
  <c r="E61"/>
  <c r="E60"/>
  <c r="E59"/>
  <c r="E58"/>
  <c r="D57"/>
  <c r="E57" s="1"/>
  <c r="C57"/>
  <c r="E56"/>
  <c r="E55"/>
  <c r="E54"/>
  <c r="E53"/>
  <c r="D52"/>
  <c r="C52"/>
  <c r="E51"/>
  <c r="E50"/>
  <c r="E49"/>
  <c r="E48"/>
  <c r="D47"/>
  <c r="E47" s="1"/>
  <c r="C47"/>
  <c r="E46"/>
  <c r="E45"/>
  <c r="E44"/>
  <c r="E43"/>
  <c r="D42"/>
  <c r="C42"/>
  <c r="E41"/>
  <c r="D40"/>
  <c r="C40"/>
  <c r="E40" s="1"/>
  <c r="E39"/>
  <c r="E38"/>
  <c r="E37"/>
  <c r="E36"/>
  <c r="E35"/>
  <c r="E34"/>
  <c r="D33"/>
  <c r="C33"/>
  <c r="C75" s="1"/>
  <c r="E29"/>
  <c r="E28"/>
  <c r="D27"/>
  <c r="C27"/>
  <c r="E26"/>
  <c r="E25"/>
  <c r="E24"/>
  <c r="E23"/>
  <c r="E22"/>
  <c r="E21"/>
  <c r="E20"/>
  <c r="E19"/>
  <c r="E18"/>
  <c r="E17"/>
  <c r="E16"/>
  <c r="E15"/>
  <c r="D14"/>
  <c r="C14"/>
  <c r="C31" s="1"/>
  <c r="D31" l="1"/>
  <c r="E66"/>
  <c r="E52"/>
  <c r="D75"/>
  <c r="E75" s="1"/>
  <c r="E42"/>
  <c r="E31"/>
  <c r="E27"/>
  <c r="E33"/>
  <c r="E14"/>
</calcChain>
</file>

<file path=xl/sharedStrings.xml><?xml version="1.0" encoding="utf-8"?>
<sst xmlns="http://schemas.openxmlformats.org/spreadsheetml/2006/main" count="142" uniqueCount="139">
  <si>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</si>
  <si>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</si>
  <si>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</si>
  <si>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</si>
  <si>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</si>
  <si>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</si>
  <si>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</si>
  <si>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</si>
  <si>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</si>
  <si>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</si>
  <si>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</si>
  <si>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</si>
  <si>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</si>
  <si>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</si>
  <si>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</si>
  <si>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</si>
  <si>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</si>
  <si>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</si>
  <si>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</si>
  <si>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</si>
  <si>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</si>
  <si>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</si>
  <si>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</si>
  <si>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</si>
  <si>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</si>
  <si>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</si>
  <si>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</si>
  <si>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</si>
  <si>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</si>
  <si>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</si>
  <si>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Расходы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</si>
  <si>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</si>
  <si>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</si>
  <si>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</si>
  <si>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</si>
  <si>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</si>
  <si>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</si>
  <si>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</si>
  <si>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</si>
  <si>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</si>
  <si>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</si>
  <si>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</si>
  <si>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</si>
  <si>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</si>
  <si>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</si>
  <si>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</si>
  <si>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</si>
  <si>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</si>
  <si>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</si>
  <si>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</si>
  <si>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</si>
  <si>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</si>
  <si>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</si>
  <si>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</si>
  <si>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</si>
  <si>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</si>
  <si>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</si>
  <si>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</si>
  <si>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Результат исполнения бюджета (дефицит «-», профицит «+»)</t>
  </si>
  <si>
    <t>Изменение остатков средств на счетах по учету средств бюджетов</t>
  </si>
  <si>
    <t>0100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</si>
  <si>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</si>
  <si>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</si>
  <si>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</si>
  <si>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</si>
  <si>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</si>
  <si>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</si>
  <si>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</si>
  <si>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</si>
  <si>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</si>
  <si>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</si>
  <si>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</si>
  <si>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</si>
  <si>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</si>
  <si>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</si>
  <si>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</si>
  <si>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</si>
  <si>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</si>
  <si>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</si>
  <si>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</si>
  <si>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</si>
  <si>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</si>
  <si>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</si>
  <si>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(тыс. руб.)</t>
  </si>
  <si>
    <t>0105</t>
  </si>
  <si>
    <t>Судебная система</t>
  </si>
  <si>
    <t>Приложение 1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</si>
  <si>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</si>
  <si>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</si>
  <si>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</si>
  <si>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</si>
  <si>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</si>
  <si>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</si>
  <si>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000 1030000000 0000 000</t>
  </si>
  <si>
    <t>Налоги на товары (работы, услуги), реализуемые на территории Российской Федерации</t>
  </si>
  <si>
    <t>0501</t>
  </si>
  <si>
    <t>0503</t>
  </si>
  <si>
    <t>0505</t>
  </si>
  <si>
    <t>Жилищное хозяйство</t>
  </si>
  <si>
    <t>Другие вопросы в области жилищно-коммунального хозяйства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</si>
  <si>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</si>
  <si>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</si>
  <si>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(1 квартал, полугодие, 9 месяцев)</t>
  </si>
  <si>
    <r>
      <t>Код бюджетной классификации (</t>
    </r>
    <r>
      <rPr>
        <i/>
        <sz val="10"/>
        <color indexed="8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аналитическая группа)</t>
    </r>
  </si>
  <si>
    <t>Наименование показателя</t>
  </si>
  <si>
    <t xml:space="preserve">Утверждено </t>
  </si>
  <si>
    <t xml:space="preserve"> об исполнении бюджета муниципального образования Западнодвинский муниципальный округ Тверской области</t>
  </si>
  <si>
    <t>000 1060000000 0000 000</t>
  </si>
  <si>
    <t>к Постановлению администрации</t>
  </si>
  <si>
    <t>Доходы от оказания платных услуг и компенсации затрат  государства</t>
  </si>
  <si>
    <t>Доходы бюджета ВСЕГО</t>
  </si>
  <si>
    <t>Расходы бюджета ВСЕГО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</si>
  <si>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</si>
  <si>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</si>
  <si>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</si>
  <si>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Налоги на имущество</t>
  </si>
  <si>
    <t>Западнодвинского муниципального округа</t>
  </si>
  <si>
    <t>0200</t>
  </si>
  <si>
    <t>НАЦИОНАЛЬНАЯ  ОБОРОНА</t>
  </si>
  <si>
    <t>0203</t>
  </si>
  <si>
    <t>Мобилизационная и вневойсковая подготовка</t>
  </si>
  <si>
    <t>Источники внутреннего финансирования дефицитов бюджетов</t>
  </si>
  <si>
    <t>Источники финансирования дефицитов бюджета</t>
  </si>
  <si>
    <t>000 2040000000 0000 000</t>
  </si>
  <si>
    <t>Безвозмездные поступления от негосударственных организаций</t>
  </si>
  <si>
    <t>00001000000000000000</t>
  </si>
  <si>
    <t>00001050000000000000</t>
  </si>
  <si>
    <t>00001050000000000500</t>
  </si>
  <si>
    <t>Увеличение остатков средств бюджетов</t>
  </si>
  <si>
    <t>00001050000000000600</t>
  </si>
  <si>
    <t>Уменьшение остатков  средств бюджетов</t>
  </si>
  <si>
    <t>х</t>
  </si>
  <si>
    <t>Источники финансирования дефицита ВСЕГО</t>
  </si>
  <si>
    <t>Другие вопросы в области национальной безопасности и правоохранительной деятельности</t>
  </si>
  <si>
    <t>Молодежная политика</t>
  </si>
  <si>
    <t>за 1 квартал 2024 года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</si>
  <si>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</si>
  <si>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от 24.04.2024 №119</t>
  </si>
  <si>
    <t>Благоустройство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</si>
</sst>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ourier New"/>
      <family val="3"/>
      <charset val="204"/>
    </font>
    <font>
      <u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6" fillId="0" borderId="0">
      <alignment wrapText="1"/>
    </xf>
    <xf numFmtId="0" fontId="16" fillId="0" borderId="0"/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6">
      <alignment horizontal="center" vertical="center" wrapText="1"/>
    </xf>
    <xf numFmtId="0" fontId="18" fillId="0" borderId="6">
      <alignment vertical="top" wrapText="1"/>
    </xf>
    <xf numFmtId="1" fontId="16" fillId="0" borderId="6">
      <alignment horizontal="center" vertical="top" shrinkToFit="1"/>
    </xf>
    <xf numFmtId="165" fontId="18" fillId="3" borderId="6">
      <alignment horizontal="right" vertical="top" shrinkToFit="1"/>
    </xf>
    <xf numFmtId="10" fontId="18" fillId="3" borderId="6">
      <alignment horizontal="right" vertical="top" shrinkToFit="1"/>
    </xf>
    <xf numFmtId="0" fontId="18" fillId="0" borderId="6">
      <alignment horizontal="left"/>
    </xf>
    <xf numFmtId="165" fontId="18" fillId="2" borderId="6">
      <alignment horizontal="right" vertical="top" shrinkToFit="1"/>
    </xf>
    <xf numFmtId="10" fontId="18" fillId="2" borderId="6">
      <alignment horizontal="right" vertical="top" shrinkToFit="1"/>
    </xf>
    <xf numFmtId="0" fontId="1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20" fillId="4" borderId="0"/>
    <xf numFmtId="1" fontId="16" fillId="0" borderId="6">
      <alignment horizontal="left" vertical="top" wrapText="1" indent="2"/>
    </xf>
    <xf numFmtId="4" fontId="16" fillId="0" borderId="6">
      <alignment horizontal="right" vertical="top" shrinkToFit="1"/>
    </xf>
    <xf numFmtId="4" fontId="18" fillId="2" borderId="6">
      <alignment horizontal="right" vertical="top" shrinkToFit="1"/>
    </xf>
    <xf numFmtId="10" fontId="16" fillId="0" borderId="6">
      <alignment horizontal="right" vertical="top" shrinkToFit="1"/>
    </xf>
    <xf numFmtId="0" fontId="16" fillId="0" borderId="0">
      <alignment vertical="top"/>
    </xf>
    <xf numFmtId="4" fontId="18" fillId="3" borderId="6">
      <alignment horizontal="right" vertical="top" shrinkToFit="1"/>
    </xf>
    <xf numFmtId="165" fontId="16" fillId="0" borderId="6">
      <alignment horizontal="right" vertical="top" shrinkToFit="1"/>
    </xf>
  </cellStyleXfs>
  <cellXfs count="4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center" vertical="center"/>
    </xf>
    <xf numFmtId="165" fontId="0" fillId="0" borderId="0" xfId="0" applyNumberFormat="1"/>
    <xf numFmtId="0" fontId="1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topLeftCell="A46" workbookViewId="0">
      <selection activeCell="B64" sqref="B64"/>
    </sheetView>
  </sheetViews>
  <sheetFormatPr defaultRowHeight="15"/>
  <cols>
    <col min="1" max="1" width="24.5703125" customWidth="1"/>
    <col min="2" max="2" width="36.42578125" customWidth="1"/>
    <col min="3" max="3" width="10.85546875" customWidth="1"/>
    <col min="4" max="4" width="10.7109375" customWidth="1"/>
    <col min="5" max="5" width="10.140625" customWidth="1"/>
  </cols>
  <sheetData>
    <row r="1" spans="1:5" ht="12.75" customHeight="1">
      <c r="B1" s="31" t="s">
        <v>86</v>
      </c>
      <c r="C1" s="31"/>
      <c r="D1" s="31"/>
      <c r="E1" s="31"/>
    </row>
    <row r="2" spans="1:5" ht="12.75" customHeight="1">
      <c r="A2" s="8"/>
      <c r="B2" s="31" t="s">
        <v>108</v>
      </c>
      <c r="C2" s="31"/>
      <c r="D2" s="31"/>
      <c r="E2" s="31"/>
    </row>
    <row r="3" spans="1:5" ht="12.75" customHeight="1">
      <c r="B3" s="32" t="s">
        <v>116</v>
      </c>
      <c r="C3" s="32"/>
      <c r="D3" s="32"/>
      <c r="E3" s="32"/>
    </row>
    <row r="4" spans="1:5" ht="12.75" customHeight="1">
      <c r="A4" s="31" t="s">
        <v>137</v>
      </c>
      <c r="B4" s="31"/>
      <c r="C4" s="31"/>
      <c r="D4" s="31"/>
      <c r="E4" s="31"/>
    </row>
    <row r="5" spans="1:5">
      <c r="B5" s="10"/>
      <c r="C5" s="10"/>
      <c r="D5" s="10"/>
      <c r="E5" s="10"/>
    </row>
    <row r="6" spans="1:5" ht="15.75">
      <c r="A6" s="30" t="s">
        <v>82</v>
      </c>
      <c r="B6" s="30"/>
      <c r="C6" s="30"/>
      <c r="D6" s="30"/>
      <c r="E6" s="30"/>
    </row>
    <row r="7" spans="1:5" ht="33" customHeight="1">
      <c r="A7" s="30" t="s">
        <v>106</v>
      </c>
      <c r="B7" s="30"/>
      <c r="C7" s="30"/>
      <c r="D7" s="30"/>
      <c r="E7" s="30"/>
    </row>
    <row r="8" spans="1:5" ht="15.75">
      <c r="A8" s="33" t="s">
        <v>135</v>
      </c>
      <c r="B8" s="34"/>
      <c r="C8" s="34"/>
      <c r="D8" s="34"/>
      <c r="E8" s="34"/>
    </row>
    <row r="9" spans="1:5">
      <c r="A9" s="35" t="s">
        <v>102</v>
      </c>
      <c r="B9" s="35"/>
      <c r="C9" s="35"/>
      <c r="D9" s="35"/>
      <c r="E9" s="35"/>
    </row>
    <row r="10" spans="1:5">
      <c r="E10" s="11" t="s">
        <v>83</v>
      </c>
    </row>
    <row r="11" spans="1:5" ht="117.75" customHeight="1">
      <c r="A11" s="2" t="s">
        <v>103</v>
      </c>
      <c r="B11" s="2" t="s">
        <v>104</v>
      </c>
      <c r="C11" s="2" t="s">
        <v>105</v>
      </c>
      <c r="D11" s="2" t="s">
        <v>0</v>
      </c>
      <c r="E11" s="2" t="s">
        <v>1</v>
      </c>
    </row>
    <row r="12" spans="1:5" ht="14.2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20.25" customHeight="1">
      <c r="A13" s="36" t="s">
        <v>2</v>
      </c>
      <c r="B13" s="37"/>
      <c r="C13" s="37"/>
      <c r="D13" s="37"/>
      <c r="E13" s="38"/>
    </row>
    <row r="14" spans="1:5" ht="18.75" customHeight="1">
      <c r="A14" s="16" t="s">
        <v>3</v>
      </c>
      <c r="B14" s="14" t="s">
        <v>4</v>
      </c>
      <c r="C14" s="18">
        <f>C15+C16+C17+C18+C19+C21+C22+C23+C24+C25+C26</f>
        <v>200094.30000000005</v>
      </c>
      <c r="D14" s="18">
        <f>D15+D16+D17+D18+D19+D21+D22+D23+D24+D25+D26</f>
        <v>44614.299999999988</v>
      </c>
      <c r="E14" s="9">
        <f>D14/C14%</f>
        <v>22.296637135590558</v>
      </c>
    </row>
    <row r="15" spans="1:5">
      <c r="A15" s="1" t="s">
        <v>5</v>
      </c>
      <c r="B15" s="3" t="s">
        <v>6</v>
      </c>
      <c r="C15" s="18">
        <v>127766.6</v>
      </c>
      <c r="D15" s="18">
        <v>31775.599999999999</v>
      </c>
      <c r="E15" s="9">
        <f>D15/C15%</f>
        <v>24.870036457102245</v>
      </c>
    </row>
    <row r="16" spans="1:5" ht="39">
      <c r="A16" s="1" t="s">
        <v>93</v>
      </c>
      <c r="B16" s="3" t="s">
        <v>94</v>
      </c>
      <c r="C16" s="18">
        <v>26856</v>
      </c>
      <c r="D16" s="18">
        <v>6829.7</v>
      </c>
      <c r="E16" s="9">
        <f t="shared" ref="E16:E29" si="0">D16/C16%</f>
        <v>25.43081620494489</v>
      </c>
    </row>
    <row r="17" spans="1:5">
      <c r="A17" s="1" t="s">
        <v>7</v>
      </c>
      <c r="B17" s="3" t="s">
        <v>8</v>
      </c>
      <c r="C17" s="18">
        <v>14607.2</v>
      </c>
      <c r="D17" s="18">
        <v>2931</v>
      </c>
      <c r="E17" s="9">
        <f t="shared" si="0"/>
        <v>20.065447176734761</v>
      </c>
    </row>
    <row r="18" spans="1:5">
      <c r="A18" s="1" t="s">
        <v>107</v>
      </c>
      <c r="B18" s="3" t="s">
        <v>115</v>
      </c>
      <c r="C18" s="18">
        <v>18802</v>
      </c>
      <c r="D18" s="18">
        <v>1288</v>
      </c>
      <c r="E18" s="9">
        <f t="shared" si="0"/>
        <v>6.8503350707371551</v>
      </c>
    </row>
    <row r="19" spans="1:5">
      <c r="A19" s="1" t="s">
        <v>9</v>
      </c>
      <c r="B19" s="3" t="s">
        <v>10</v>
      </c>
      <c r="C19" s="18">
        <v>2020</v>
      </c>
      <c r="D19" s="18">
        <v>454.8</v>
      </c>
      <c r="E19" s="9">
        <f t="shared" si="0"/>
        <v>22.514851485148515</v>
      </c>
    </row>
    <row r="20" spans="1:5" ht="33" hidden="1" customHeight="1">
      <c r="A20" s="1" t="s">
        <v>11</v>
      </c>
      <c r="B20" s="3" t="s">
        <v>12</v>
      </c>
      <c r="C20" s="18"/>
      <c r="D20" s="18"/>
      <c r="E20" s="9" t="e">
        <f t="shared" si="0"/>
        <v>#DIV/0!</v>
      </c>
    </row>
    <row r="21" spans="1:5" ht="39">
      <c r="A21" s="1" t="s">
        <v>13</v>
      </c>
      <c r="B21" s="3" t="s">
        <v>14</v>
      </c>
      <c r="C21" s="18">
        <v>6390.2</v>
      </c>
      <c r="D21" s="18">
        <v>803.2</v>
      </c>
      <c r="E21" s="9">
        <f t="shared" si="0"/>
        <v>12.569246658946513</v>
      </c>
    </row>
    <row r="22" spans="1:5" ht="26.25">
      <c r="A22" s="1" t="s">
        <v>15</v>
      </c>
      <c r="B22" s="3" t="s">
        <v>16</v>
      </c>
      <c r="C22" s="18">
        <v>53.1</v>
      </c>
      <c r="D22" s="18">
        <v>63.5</v>
      </c>
      <c r="E22" s="9">
        <f t="shared" si="0"/>
        <v>119.58568738229755</v>
      </c>
    </row>
    <row r="23" spans="1:5" ht="26.25">
      <c r="A23" s="1" t="s">
        <v>17</v>
      </c>
      <c r="B23" s="3" t="s">
        <v>109</v>
      </c>
      <c r="C23" s="18">
        <v>74.5</v>
      </c>
      <c r="D23" s="18">
        <v>5.2</v>
      </c>
      <c r="E23" s="9">
        <f t="shared" si="0"/>
        <v>6.9798657718120811</v>
      </c>
    </row>
    <row r="24" spans="1:5" ht="26.25">
      <c r="A24" s="1" t="s">
        <v>18</v>
      </c>
      <c r="B24" s="3" t="s">
        <v>19</v>
      </c>
      <c r="C24" s="18">
        <v>740</v>
      </c>
      <c r="D24" s="18">
        <v>95.2</v>
      </c>
      <c r="E24" s="9">
        <f t="shared" si="0"/>
        <v>12.864864864864865</v>
      </c>
    </row>
    <row r="25" spans="1:5">
      <c r="A25" s="1" t="s">
        <v>20</v>
      </c>
      <c r="B25" s="3" t="s">
        <v>21</v>
      </c>
      <c r="C25" s="18">
        <v>804</v>
      </c>
      <c r="D25" s="18">
        <v>213</v>
      </c>
      <c r="E25" s="9">
        <f t="shared" si="0"/>
        <v>26.492537313432837</v>
      </c>
    </row>
    <row r="26" spans="1:5">
      <c r="A26" s="1" t="s">
        <v>22</v>
      </c>
      <c r="B26" s="3" t="s">
        <v>23</v>
      </c>
      <c r="C26" s="18">
        <v>1980.7</v>
      </c>
      <c r="D26" s="18">
        <v>155.1</v>
      </c>
      <c r="E26" s="9">
        <f t="shared" si="0"/>
        <v>7.8305649517847211</v>
      </c>
    </row>
    <row r="27" spans="1:5">
      <c r="A27" s="16" t="s">
        <v>24</v>
      </c>
      <c r="B27" s="14" t="s">
        <v>25</v>
      </c>
      <c r="C27" s="18">
        <f>C28+C29+C30</f>
        <v>375295.5</v>
      </c>
      <c r="D27" s="18">
        <f>D28+D29+D30</f>
        <v>126543.3</v>
      </c>
      <c r="E27" s="9">
        <f t="shared" si="0"/>
        <v>33.718309971742272</v>
      </c>
    </row>
    <row r="28" spans="1:5" ht="39">
      <c r="A28" s="1" t="s">
        <v>26</v>
      </c>
      <c r="B28" s="3" t="s">
        <v>27</v>
      </c>
      <c r="C28" s="18">
        <v>375295.5</v>
      </c>
      <c r="D28" s="18">
        <v>126678</v>
      </c>
      <c r="E28" s="9">
        <f t="shared" si="0"/>
        <v>33.754201689069014</v>
      </c>
    </row>
    <row r="29" spans="1:5" ht="26.25" hidden="1">
      <c r="A29" s="1" t="s">
        <v>123</v>
      </c>
      <c r="B29" s="3" t="s">
        <v>124</v>
      </c>
      <c r="C29" s="18"/>
      <c r="D29" s="18"/>
      <c r="E29" s="9" t="e">
        <f t="shared" si="0"/>
        <v>#DIV/0!</v>
      </c>
    </row>
    <row r="30" spans="1:5" ht="41.25" customHeight="1">
      <c r="A30" s="1" t="s">
        <v>28</v>
      </c>
      <c r="B30" s="3" t="s">
        <v>29</v>
      </c>
      <c r="C30" s="18">
        <v>0</v>
      </c>
      <c r="D30" s="18">
        <v>-134.69999999999999</v>
      </c>
      <c r="E30" s="9">
        <v>0</v>
      </c>
    </row>
    <row r="31" spans="1:5" ht="19.5" customHeight="1">
      <c r="A31" s="29" t="s">
        <v>131</v>
      </c>
      <c r="B31" s="13" t="s">
        <v>110</v>
      </c>
      <c r="C31" s="17">
        <f>C27+C14</f>
        <v>575389.80000000005</v>
      </c>
      <c r="D31" s="17">
        <f>D27+D14</f>
        <v>171157.59999999998</v>
      </c>
      <c r="E31" s="15">
        <f>D31/C31%</f>
        <v>29.746373675723827</v>
      </c>
    </row>
    <row r="32" spans="1:5" ht="24" customHeight="1">
      <c r="A32" s="36" t="s">
        <v>30</v>
      </c>
      <c r="B32" s="37"/>
      <c r="C32" s="37"/>
      <c r="D32" s="37"/>
      <c r="E32" s="38"/>
    </row>
    <row r="33" spans="1:5">
      <c r="A33" s="6" t="s">
        <v>60</v>
      </c>
      <c r="B33" s="5" t="s">
        <v>31</v>
      </c>
      <c r="C33" s="18">
        <f>C34+C35+C36+C37+C38+C39</f>
        <v>74041.313569999998</v>
      </c>
      <c r="D33" s="18">
        <f>D34+D35+D36+D37+D38+D39</f>
        <v>16184</v>
      </c>
      <c r="E33" s="9">
        <f>D33/C33%</f>
        <v>21.858067097498687</v>
      </c>
    </row>
    <row r="34" spans="1:5" ht="42" customHeight="1">
      <c r="A34" s="7" t="s">
        <v>100</v>
      </c>
      <c r="B34" s="3" t="s">
        <v>101</v>
      </c>
      <c r="C34" s="18">
        <v>2685.2</v>
      </c>
      <c r="D34" s="18">
        <v>1662.6</v>
      </c>
      <c r="E34" s="9">
        <f>D34/C34%</f>
        <v>61.917175629375841</v>
      </c>
    </row>
    <row r="35" spans="1:5" ht="64.5">
      <c r="A35" s="7" t="s">
        <v>61</v>
      </c>
      <c r="B35" s="3" t="s">
        <v>136</v>
      </c>
      <c r="C35" s="18">
        <v>26306</v>
      </c>
      <c r="D35" s="18">
        <v>6145.4</v>
      </c>
      <c r="E35" s="9">
        <f t="shared" ref="E35:E75" si="1">D35/C35%</f>
        <v>23.361210370257734</v>
      </c>
    </row>
    <row r="36" spans="1:5">
      <c r="A36" s="7" t="s">
        <v>84</v>
      </c>
      <c r="B36" s="3" t="s">
        <v>85</v>
      </c>
      <c r="C36" s="18">
        <v>4.8</v>
      </c>
      <c r="D36" s="18">
        <v>4.8</v>
      </c>
      <c r="E36" s="9">
        <f t="shared" si="1"/>
        <v>100</v>
      </c>
    </row>
    <row r="37" spans="1:5" ht="51.75">
      <c r="A37" s="7" t="s">
        <v>62</v>
      </c>
      <c r="B37" s="3" t="s">
        <v>32</v>
      </c>
      <c r="C37" s="18">
        <v>8452.7999999999993</v>
      </c>
      <c r="D37" s="18">
        <v>1871.1</v>
      </c>
      <c r="E37" s="9">
        <f t="shared" si="1"/>
        <v>22.135860306643952</v>
      </c>
    </row>
    <row r="38" spans="1:5">
      <c r="A38" s="7" t="s">
        <v>63</v>
      </c>
      <c r="B38" s="3" t="s">
        <v>33</v>
      </c>
      <c r="C38" s="18">
        <v>200</v>
      </c>
      <c r="D38" s="18">
        <v>0</v>
      </c>
      <c r="E38" s="9">
        <f t="shared" si="1"/>
        <v>0</v>
      </c>
    </row>
    <row r="39" spans="1:5">
      <c r="A39" s="7" t="s">
        <v>64</v>
      </c>
      <c r="B39" s="3" t="s">
        <v>34</v>
      </c>
      <c r="C39" s="18">
        <v>36392.513570000003</v>
      </c>
      <c r="D39" s="18">
        <v>6500.1</v>
      </c>
      <c r="E39" s="9">
        <f t="shared" si="1"/>
        <v>17.86109109363176</v>
      </c>
    </row>
    <row r="40" spans="1:5">
      <c r="A40" s="6" t="s">
        <v>117</v>
      </c>
      <c r="B40" s="3" t="s">
        <v>118</v>
      </c>
      <c r="C40" s="18">
        <f>C41</f>
        <v>365.8</v>
      </c>
      <c r="D40" s="18">
        <f>D41</f>
        <v>91.45</v>
      </c>
      <c r="E40" s="9">
        <f t="shared" si="1"/>
        <v>25</v>
      </c>
    </row>
    <row r="41" spans="1:5" ht="26.25">
      <c r="A41" s="7" t="s">
        <v>119</v>
      </c>
      <c r="B41" s="3" t="s">
        <v>120</v>
      </c>
      <c r="C41" s="18">
        <v>365.8</v>
      </c>
      <c r="D41" s="18">
        <v>91.45</v>
      </c>
      <c r="E41" s="9">
        <f t="shared" si="1"/>
        <v>25</v>
      </c>
    </row>
    <row r="42" spans="1:5" ht="39">
      <c r="A42" s="7" t="s">
        <v>65</v>
      </c>
      <c r="B42" s="3" t="s">
        <v>35</v>
      </c>
      <c r="C42" s="18">
        <f>C43+C44+C45+C46</f>
        <v>4832.7</v>
      </c>
      <c r="D42" s="18">
        <f>D43+D44+D45+D46</f>
        <v>871.1</v>
      </c>
      <c r="E42" s="9">
        <f t="shared" si="1"/>
        <v>18.025120533035363</v>
      </c>
    </row>
    <row r="43" spans="1:5">
      <c r="A43" s="7" t="s">
        <v>66</v>
      </c>
      <c r="B43" s="3" t="s">
        <v>36</v>
      </c>
      <c r="C43" s="18">
        <v>565.70000000000005</v>
      </c>
      <c r="D43" s="18">
        <v>113.2</v>
      </c>
      <c r="E43" s="9">
        <f t="shared" si="1"/>
        <v>20.010606328442638</v>
      </c>
    </row>
    <row r="44" spans="1:5">
      <c r="A44" s="7" t="s">
        <v>67</v>
      </c>
      <c r="B44" s="3" t="s">
        <v>114</v>
      </c>
      <c r="C44" s="18">
        <v>20</v>
      </c>
      <c r="D44" s="18">
        <v>0</v>
      </c>
      <c r="E44" s="9">
        <f t="shared" si="1"/>
        <v>0</v>
      </c>
    </row>
    <row r="45" spans="1:5" ht="51.75">
      <c r="A45" s="7" t="s">
        <v>112</v>
      </c>
      <c r="B45" s="3" t="s">
        <v>113</v>
      </c>
      <c r="C45" s="18">
        <v>4097</v>
      </c>
      <c r="D45" s="18">
        <v>742.9</v>
      </c>
      <c r="E45" s="9">
        <f t="shared" si="1"/>
        <v>18.132780082987551</v>
      </c>
    </row>
    <row r="46" spans="1:5" ht="39">
      <c r="A46" s="7" t="s">
        <v>68</v>
      </c>
      <c r="B46" s="3" t="s">
        <v>133</v>
      </c>
      <c r="C46" s="18">
        <v>150</v>
      </c>
      <c r="D46" s="18">
        <v>15</v>
      </c>
      <c r="E46" s="9">
        <f t="shared" si="1"/>
        <v>10</v>
      </c>
    </row>
    <row r="47" spans="1:5">
      <c r="A47" s="7" t="s">
        <v>69</v>
      </c>
      <c r="B47" s="3" t="s">
        <v>37</v>
      </c>
      <c r="C47" s="18">
        <f>C48+C49+C50+C51</f>
        <v>182815.5</v>
      </c>
      <c r="D47" s="18">
        <f>D48+D49+D50+D51</f>
        <v>14419.3</v>
      </c>
      <c r="E47" s="9">
        <f t="shared" si="1"/>
        <v>7.8873509084295366</v>
      </c>
    </row>
    <row r="48" spans="1:5">
      <c r="A48" s="7" t="s">
        <v>70</v>
      </c>
      <c r="B48" s="3" t="s">
        <v>38</v>
      </c>
      <c r="C48" s="18">
        <v>2315</v>
      </c>
      <c r="D48" s="18">
        <v>0</v>
      </c>
      <c r="E48" s="9">
        <f t="shared" si="1"/>
        <v>0</v>
      </c>
    </row>
    <row r="49" spans="1:6">
      <c r="A49" s="7" t="s">
        <v>71</v>
      </c>
      <c r="B49" s="3" t="s">
        <v>39</v>
      </c>
      <c r="C49" s="18">
        <v>21850.5</v>
      </c>
      <c r="D49" s="18">
        <v>5432.2</v>
      </c>
      <c r="E49" s="9">
        <f t="shared" si="1"/>
        <v>24.860758335049542</v>
      </c>
    </row>
    <row r="50" spans="1:6">
      <c r="A50" s="7" t="s">
        <v>72</v>
      </c>
      <c r="B50" s="3" t="s">
        <v>40</v>
      </c>
      <c r="C50" s="18">
        <v>158108.1</v>
      </c>
      <c r="D50" s="18">
        <v>8977.1</v>
      </c>
      <c r="E50" s="9">
        <f t="shared" si="1"/>
        <v>5.6778242227944045</v>
      </c>
    </row>
    <row r="51" spans="1:6" ht="26.25">
      <c r="A51" s="7" t="s">
        <v>73</v>
      </c>
      <c r="B51" s="3" t="s">
        <v>41</v>
      </c>
      <c r="C51" s="18">
        <v>541.9</v>
      </c>
      <c r="D51" s="18">
        <v>10</v>
      </c>
      <c r="E51" s="9">
        <f t="shared" si="1"/>
        <v>1.8453589223103894</v>
      </c>
    </row>
    <row r="52" spans="1:6" ht="26.25">
      <c r="A52" s="7" t="s">
        <v>89</v>
      </c>
      <c r="B52" s="3" t="s">
        <v>91</v>
      </c>
      <c r="C52" s="18">
        <f>C53+C54+C55+C56</f>
        <v>50395.811109999995</v>
      </c>
      <c r="D52" s="18">
        <f>D53+D54+D55+D56</f>
        <v>7819.9</v>
      </c>
      <c r="E52" s="19">
        <f>D52/C52%</f>
        <v>15.516964263024441</v>
      </c>
      <c r="F52" s="20"/>
    </row>
    <row r="53" spans="1:6">
      <c r="A53" s="7" t="s">
        <v>95</v>
      </c>
      <c r="B53" s="3" t="s">
        <v>98</v>
      </c>
      <c r="C53" s="18">
        <v>944.7</v>
      </c>
      <c r="D53" s="18">
        <v>28.1</v>
      </c>
      <c r="E53" s="9">
        <f>D53/C53%</f>
        <v>2.9744892558484173</v>
      </c>
    </row>
    <row r="54" spans="1:6">
      <c r="A54" s="7" t="s">
        <v>90</v>
      </c>
      <c r="B54" s="3" t="s">
        <v>92</v>
      </c>
      <c r="C54" s="18">
        <v>15514.224679999999</v>
      </c>
      <c r="D54" s="18">
        <v>3828.9</v>
      </c>
      <c r="E54" s="9">
        <f>D54/C54%</f>
        <v>24.679931346720707</v>
      </c>
    </row>
    <row r="55" spans="1:6">
      <c r="A55" s="7" t="s">
        <v>96</v>
      </c>
      <c r="B55" s="3" t="s">
        <v>138</v>
      </c>
      <c r="C55" s="18">
        <v>31983.686430000002</v>
      </c>
      <c r="D55" s="18">
        <v>3428</v>
      </c>
      <c r="E55" s="9">
        <f>D55/C55%</f>
        <v>10.717964008003189</v>
      </c>
    </row>
    <row r="56" spans="1:6" ht="26.25">
      <c r="A56" s="7" t="s">
        <v>97</v>
      </c>
      <c r="B56" s="3" t="s">
        <v>99</v>
      </c>
      <c r="C56" s="18">
        <v>1953.2</v>
      </c>
      <c r="D56" s="18">
        <v>534.9</v>
      </c>
      <c r="E56" s="9">
        <f>D56/C56%</f>
        <v>27.385828384190045</v>
      </c>
    </row>
    <row r="57" spans="1:6">
      <c r="A57" s="7" t="s">
        <v>74</v>
      </c>
      <c r="B57" s="3" t="s">
        <v>42</v>
      </c>
      <c r="C57" s="18">
        <f>C58+C59+C60+C61+C62</f>
        <v>357769.2</v>
      </c>
      <c r="D57" s="18">
        <f>D58+D59+D60+D61+D62</f>
        <v>66127.399999999994</v>
      </c>
      <c r="E57" s="9">
        <f t="shared" si="1"/>
        <v>18.483256803548208</v>
      </c>
    </row>
    <row r="58" spans="1:6">
      <c r="A58" s="7" t="s">
        <v>75</v>
      </c>
      <c r="B58" s="3" t="s">
        <v>43</v>
      </c>
      <c r="C58" s="18">
        <v>83238.2</v>
      </c>
      <c r="D58" s="18">
        <v>18513.3</v>
      </c>
      <c r="E58" s="9">
        <f t="shared" si="1"/>
        <v>22.241350725988788</v>
      </c>
    </row>
    <row r="59" spans="1:6">
      <c r="A59" s="7" t="s">
        <v>76</v>
      </c>
      <c r="B59" s="3" t="s">
        <v>44</v>
      </c>
      <c r="C59" s="18">
        <v>250252.79999999999</v>
      </c>
      <c r="D59" s="18">
        <v>40373.599999999999</v>
      </c>
      <c r="E59" s="9">
        <f t="shared" si="1"/>
        <v>16.133126182803949</v>
      </c>
    </row>
    <row r="60" spans="1:6">
      <c r="A60" s="7" t="s">
        <v>87</v>
      </c>
      <c r="B60" s="3" t="s">
        <v>88</v>
      </c>
      <c r="C60" s="18">
        <v>19614.5</v>
      </c>
      <c r="D60" s="18">
        <v>6551.2</v>
      </c>
      <c r="E60" s="9">
        <f t="shared" si="1"/>
        <v>33.399780774427079</v>
      </c>
    </row>
    <row r="61" spans="1:6" ht="16.5" customHeight="1">
      <c r="A61" s="7" t="s">
        <v>77</v>
      </c>
      <c r="B61" s="3" t="s">
        <v>134</v>
      </c>
      <c r="C61" s="18">
        <v>233.2</v>
      </c>
      <c r="D61" s="18">
        <v>12</v>
      </c>
      <c r="E61" s="9">
        <f t="shared" si="1"/>
        <v>5.1457975986277873</v>
      </c>
    </row>
    <row r="62" spans="1:6">
      <c r="A62" s="7" t="s">
        <v>78</v>
      </c>
      <c r="B62" s="3" t="s">
        <v>45</v>
      </c>
      <c r="C62" s="18">
        <v>4430.5</v>
      </c>
      <c r="D62" s="18">
        <v>677.3</v>
      </c>
      <c r="E62" s="9">
        <f t="shared" si="1"/>
        <v>15.287213632772824</v>
      </c>
    </row>
    <row r="63" spans="1:6">
      <c r="A63" s="7" t="s">
        <v>79</v>
      </c>
      <c r="B63" s="3" t="s">
        <v>46</v>
      </c>
      <c r="C63" s="18">
        <f>C64+C65</f>
        <v>46353.3</v>
      </c>
      <c r="D63" s="18">
        <f>D64+D65</f>
        <v>11752.8</v>
      </c>
      <c r="E63" s="9">
        <f t="shared" si="1"/>
        <v>25.35482910601834</v>
      </c>
    </row>
    <row r="64" spans="1:6">
      <c r="A64" s="7" t="s">
        <v>80</v>
      </c>
      <c r="B64" s="3" t="s">
        <v>47</v>
      </c>
      <c r="C64" s="18">
        <v>42102</v>
      </c>
      <c r="D64" s="18">
        <v>10781.8</v>
      </c>
      <c r="E64" s="9">
        <f t="shared" si="1"/>
        <v>25.608759678875114</v>
      </c>
    </row>
    <row r="65" spans="1:7" ht="26.25">
      <c r="A65" s="7" t="s">
        <v>81</v>
      </c>
      <c r="B65" s="3" t="s">
        <v>48</v>
      </c>
      <c r="C65" s="18">
        <v>4251.3</v>
      </c>
      <c r="D65" s="18">
        <v>971</v>
      </c>
      <c r="E65" s="9">
        <f t="shared" si="1"/>
        <v>22.840072448427538</v>
      </c>
    </row>
    <row r="66" spans="1:7">
      <c r="A66" s="7">
        <v>1000</v>
      </c>
      <c r="B66" s="3" t="s">
        <v>49</v>
      </c>
      <c r="C66" s="18">
        <f>C67+C68+C69+C70</f>
        <v>19281.599999999999</v>
      </c>
      <c r="D66" s="18">
        <f>D67+D68+D69+D70</f>
        <v>10685.1</v>
      </c>
      <c r="E66" s="9">
        <f t="shared" si="1"/>
        <v>55.416044311675392</v>
      </c>
    </row>
    <row r="67" spans="1:7">
      <c r="A67" s="7">
        <v>1001</v>
      </c>
      <c r="B67" s="3" t="s">
        <v>50</v>
      </c>
      <c r="C67" s="18">
        <v>443.8</v>
      </c>
      <c r="D67" s="18">
        <v>117.6</v>
      </c>
      <c r="E67" s="9">
        <f t="shared" si="1"/>
        <v>26.498422712933753</v>
      </c>
    </row>
    <row r="68" spans="1:7">
      <c r="A68" s="7">
        <v>1003</v>
      </c>
      <c r="B68" s="3" t="s">
        <v>51</v>
      </c>
      <c r="C68" s="18">
        <v>2860</v>
      </c>
      <c r="D68" s="18">
        <v>673.4</v>
      </c>
      <c r="E68" s="9">
        <f t="shared" si="1"/>
        <v>23.545454545454543</v>
      </c>
    </row>
    <row r="69" spans="1:7">
      <c r="A69" s="7">
        <v>1004</v>
      </c>
      <c r="B69" s="3" t="s">
        <v>52</v>
      </c>
      <c r="C69" s="18">
        <v>15977.8</v>
      </c>
      <c r="D69" s="18">
        <v>9894.1</v>
      </c>
      <c r="E69" s="9">
        <f t="shared" si="1"/>
        <v>61.924044611899014</v>
      </c>
    </row>
    <row r="70" spans="1:7" ht="26.25" hidden="1">
      <c r="A70" s="7">
        <v>1006</v>
      </c>
      <c r="B70" s="3" t="s">
        <v>53</v>
      </c>
      <c r="C70" s="18">
        <v>0</v>
      </c>
      <c r="D70" s="18">
        <v>0</v>
      </c>
      <c r="E70" s="9" t="e">
        <f t="shared" si="1"/>
        <v>#DIV/0!</v>
      </c>
    </row>
    <row r="71" spans="1:7">
      <c r="A71" s="7">
        <v>1100</v>
      </c>
      <c r="B71" s="3" t="s">
        <v>54</v>
      </c>
      <c r="C71" s="18">
        <f>C72</f>
        <v>15618.9</v>
      </c>
      <c r="D71" s="18">
        <f>D72</f>
        <v>3076.5</v>
      </c>
      <c r="E71" s="9">
        <f t="shared" si="1"/>
        <v>19.697289821946487</v>
      </c>
    </row>
    <row r="72" spans="1:7">
      <c r="A72" s="7">
        <v>1102</v>
      </c>
      <c r="B72" s="3" t="s">
        <v>55</v>
      </c>
      <c r="C72" s="18">
        <v>15618.9</v>
      </c>
      <c r="D72" s="18">
        <v>3076.5</v>
      </c>
      <c r="E72" s="9">
        <f t="shared" si="1"/>
        <v>19.697289821946487</v>
      </c>
    </row>
    <row r="73" spans="1:7">
      <c r="A73" s="7">
        <v>1200</v>
      </c>
      <c r="B73" s="3" t="s">
        <v>56</v>
      </c>
      <c r="C73" s="18">
        <f>C74</f>
        <v>2510.3000000000002</v>
      </c>
      <c r="D73" s="18">
        <f>D74</f>
        <v>627.6</v>
      </c>
      <c r="E73" s="9">
        <f t="shared" si="1"/>
        <v>25.000995896904751</v>
      </c>
    </row>
    <row r="74" spans="1:7" ht="26.25">
      <c r="A74" s="7">
        <v>1204</v>
      </c>
      <c r="B74" s="3" t="s">
        <v>57</v>
      </c>
      <c r="C74" s="18">
        <v>2510.3000000000002</v>
      </c>
      <c r="D74" s="18">
        <v>627.6</v>
      </c>
      <c r="E74" s="9">
        <f t="shared" si="1"/>
        <v>25.000995896904751</v>
      </c>
    </row>
    <row r="75" spans="1:7">
      <c r="A75" s="27" t="s">
        <v>131</v>
      </c>
      <c r="B75" s="12" t="s">
        <v>111</v>
      </c>
      <c r="C75" s="17">
        <f>C33+C40+C42+C47+C52+C57+C63+C66+C71+C73</f>
        <v>753984.42468000017</v>
      </c>
      <c r="D75" s="17">
        <f>D33+D40+D42+D47+D52+D57+D63+D66+D71+D73</f>
        <v>131655.15</v>
      </c>
      <c r="E75" s="15">
        <f t="shared" si="1"/>
        <v>17.461255921284579</v>
      </c>
    </row>
    <row r="76" spans="1:7" ht="30">
      <c r="A76" s="27" t="s">
        <v>131</v>
      </c>
      <c r="B76" s="21" t="s">
        <v>58</v>
      </c>
      <c r="C76" s="17">
        <v>-16984.400000000001</v>
      </c>
      <c r="D76" s="17">
        <v>39502.400000000001</v>
      </c>
      <c r="E76" s="22"/>
    </row>
    <row r="77" spans="1:7" ht="19.5" customHeight="1">
      <c r="A77" s="39" t="s">
        <v>122</v>
      </c>
      <c r="B77" s="40"/>
      <c r="C77" s="40"/>
      <c r="D77" s="40"/>
      <c r="E77" s="41"/>
    </row>
    <row r="78" spans="1:7" ht="26.25">
      <c r="A78" s="7" t="s">
        <v>125</v>
      </c>
      <c r="B78" s="3" t="s">
        <v>121</v>
      </c>
      <c r="C78" s="18">
        <f>C79</f>
        <v>16984.400000000001</v>
      </c>
      <c r="D78" s="18">
        <f>D79</f>
        <v>-39502.400000000001</v>
      </c>
      <c r="E78" s="23"/>
    </row>
    <row r="79" spans="1:7" ht="27" customHeight="1">
      <c r="A79" s="7" t="s">
        <v>126</v>
      </c>
      <c r="B79" s="3" t="s">
        <v>59</v>
      </c>
      <c r="C79" s="18">
        <v>16984.400000000001</v>
      </c>
      <c r="D79" s="18">
        <v>-39502.400000000001</v>
      </c>
      <c r="E79" s="24"/>
      <c r="G79" s="28"/>
    </row>
    <row r="80" spans="1:7" ht="18" customHeight="1">
      <c r="A80" s="7" t="s">
        <v>127</v>
      </c>
      <c r="B80" s="25" t="s">
        <v>128</v>
      </c>
      <c r="C80" s="18">
        <v>-575389.80000000005</v>
      </c>
      <c r="D80" s="18">
        <v>-172936.4</v>
      </c>
      <c r="E80" s="9">
        <f>D80/C80%</f>
        <v>30.055520622715242</v>
      </c>
    </row>
    <row r="81" spans="1:5" ht="14.25" customHeight="1">
      <c r="A81" s="7" t="s">
        <v>129</v>
      </c>
      <c r="B81" s="25" t="s">
        <v>130</v>
      </c>
      <c r="C81" s="18">
        <v>753984.4</v>
      </c>
      <c r="D81" s="18">
        <v>133434</v>
      </c>
      <c r="E81" s="9">
        <f>D81/C81%</f>
        <v>17.697183124743695</v>
      </c>
    </row>
    <row r="82" spans="1:5" ht="29.25">
      <c r="A82" s="27" t="s">
        <v>131</v>
      </c>
      <c r="B82" s="12" t="s">
        <v>132</v>
      </c>
      <c r="C82" s="17">
        <v>16984.400000000001</v>
      </c>
      <c r="D82" s="17">
        <v>-39502.400000000001</v>
      </c>
      <c r="E82" s="26"/>
    </row>
    <row r="84" spans="1:5">
      <c r="E84" s="28"/>
    </row>
  </sheetData>
  <mergeCells count="11">
    <mergeCell ref="A8:E8"/>
    <mergeCell ref="A9:E9"/>
    <mergeCell ref="A13:E13"/>
    <mergeCell ref="A32:E32"/>
    <mergeCell ref="A77:E77"/>
    <mergeCell ref="A7:E7"/>
    <mergeCell ref="B1:E1"/>
    <mergeCell ref="B2:E2"/>
    <mergeCell ref="B3:E3"/>
    <mergeCell ref="A4:E4"/>
    <mergeCell ref="A6:E6"/>
  </mergeCells>
  <pageMargins left="0.74803149606299213" right="0.59055118110236227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2024-05-03T13:31:44Z</cp:lastPrinted>
  <dcterms:created xsi:type="dcterms:W3CDTF">2016-03-29T12:42:29Z</dcterms:created>
  <dcterms:modified xsi:type="dcterms:W3CDTF">2024-06-20T08:52:17Z</dcterms:modified>
</cp:coreProperties>
</file>